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WTASCNA\Forms\"/>
    </mc:Choice>
  </mc:AlternateContent>
  <xr:revisionPtr revIDLastSave="0" documentId="13_ncr:1_{B1AFA846-2E2C-467A-B7F4-915552999B0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le 1" sheetId="1" r:id="rId1"/>
  </sheets>
  <definedNames>
    <definedName name="_xlnm.Print_Area" localSheetId="0">'Table 1'!$A$1:$O$87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U43" i="1"/>
  <c r="U32" i="1"/>
  <c r="U31" i="1"/>
  <c r="U29" i="1"/>
  <c r="U27" i="1"/>
  <c r="U26" i="1"/>
  <c r="U25" i="1"/>
  <c r="U24" i="1"/>
  <c r="U23" i="1"/>
  <c r="U22" i="1"/>
  <c r="U21" i="1"/>
  <c r="U20" i="1"/>
  <c r="U19" i="1"/>
  <c r="U18" i="1"/>
  <c r="U17" i="1"/>
  <c r="U14" i="1"/>
  <c r="U13" i="1"/>
  <c r="U11" i="1"/>
  <c r="U10" i="1"/>
  <c r="U9" i="1"/>
  <c r="U8" i="1"/>
  <c r="G9" i="1"/>
  <c r="G8" i="1"/>
  <c r="G22" i="1" l="1"/>
  <c r="T22" i="1" s="1"/>
  <c r="T33" i="1"/>
  <c r="T32" i="1"/>
  <c r="T23" i="1"/>
  <c r="T9" i="1"/>
  <c r="G10" i="1"/>
  <c r="T10" i="1" s="1"/>
  <c r="O28" i="1"/>
  <c r="U28" i="1" s="1"/>
  <c r="O23" i="1"/>
  <c r="O22" i="1"/>
  <c r="G41" i="1"/>
  <c r="T41" i="1" s="1"/>
  <c r="G40" i="1"/>
  <c r="T40" i="1" s="1"/>
  <c r="G39" i="1"/>
  <c r="T39" i="1" s="1"/>
  <c r="G38" i="1"/>
  <c r="T38" i="1" s="1"/>
  <c r="G37" i="1"/>
  <c r="T37" i="1" s="1"/>
  <c r="G36" i="1"/>
  <c r="T36" i="1" s="1"/>
  <c r="G35" i="1"/>
  <c r="T35" i="1" s="1"/>
  <c r="G34" i="1"/>
  <c r="T34" i="1" s="1"/>
  <c r="T31" i="1"/>
  <c r="G30" i="1"/>
  <c r="T30" i="1" s="1"/>
  <c r="G29" i="1"/>
  <c r="T29" i="1" s="1"/>
  <c r="G28" i="1"/>
  <c r="T28" i="1" s="1"/>
  <c r="G27" i="1"/>
  <c r="T27" i="1" s="1"/>
  <c r="G26" i="1"/>
  <c r="T26" i="1" s="1"/>
  <c r="G25" i="1"/>
  <c r="T25" i="1" s="1"/>
  <c r="G24" i="1"/>
  <c r="T24" i="1" s="1"/>
  <c r="G21" i="1"/>
  <c r="T21" i="1" s="1"/>
  <c r="G20" i="1"/>
  <c r="T20" i="1" s="1"/>
  <c r="G19" i="1"/>
  <c r="T19" i="1" s="1"/>
  <c r="G18" i="1"/>
  <c r="T18" i="1" s="1"/>
  <c r="G17" i="1"/>
  <c r="T17" i="1" s="1"/>
  <c r="G16" i="1"/>
  <c r="T16" i="1" s="1"/>
  <c r="G15" i="1"/>
  <c r="T15" i="1" s="1"/>
  <c r="G14" i="1"/>
  <c r="T14" i="1" s="1"/>
  <c r="G13" i="1"/>
  <c r="T13" i="1" s="1"/>
  <c r="G12" i="1"/>
  <c r="T12" i="1" s="1"/>
  <c r="G11" i="1"/>
  <c r="T11" i="1" s="1"/>
  <c r="T8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44" i="1"/>
  <c r="O43" i="1"/>
  <c r="O42" i="1"/>
  <c r="U42" i="1" s="1"/>
  <c r="O41" i="1"/>
  <c r="U41" i="1" s="1"/>
  <c r="O40" i="1"/>
  <c r="U40" i="1" s="1"/>
  <c r="O39" i="1"/>
  <c r="U39" i="1" s="1"/>
  <c r="O38" i="1"/>
  <c r="U38" i="1" s="1"/>
  <c r="O37" i="1"/>
  <c r="U37" i="1" s="1"/>
  <c r="O36" i="1"/>
  <c r="U36" i="1" s="1"/>
  <c r="O35" i="1"/>
  <c r="U35" i="1" s="1"/>
  <c r="O34" i="1"/>
  <c r="U34" i="1" s="1"/>
  <c r="O33" i="1"/>
  <c r="U33" i="1" s="1"/>
  <c r="O30" i="1"/>
  <c r="U30" i="1" s="1"/>
  <c r="O29" i="1"/>
  <c r="O25" i="1"/>
  <c r="O24" i="1"/>
  <c r="O21" i="1"/>
  <c r="O20" i="1"/>
  <c r="O19" i="1"/>
  <c r="O18" i="1"/>
  <c r="O17" i="1"/>
  <c r="O14" i="1"/>
  <c r="O13" i="1"/>
  <c r="O12" i="1"/>
  <c r="U12" i="1" s="1"/>
  <c r="O11" i="1"/>
  <c r="O10" i="1"/>
  <c r="O9" i="1"/>
  <c r="O8" i="1"/>
  <c r="Q10" i="1"/>
  <c r="U45" i="1" l="1"/>
  <c r="O45" i="1" s="1"/>
  <c r="O77" i="1"/>
  <c r="G82" i="1"/>
  <c r="T42" i="1"/>
  <c r="G42" i="1" s="1"/>
  <c r="N32" i="1"/>
  <c r="M32" i="1"/>
  <c r="N31" i="1"/>
  <c r="M31" i="1"/>
  <c r="N27" i="1"/>
  <c r="M27" i="1"/>
  <c r="N26" i="1"/>
  <c r="M26" i="1"/>
  <c r="N16" i="1"/>
  <c r="M16" i="1"/>
  <c r="O16" i="1" s="1"/>
  <c r="N15" i="1"/>
  <c r="M15" i="1"/>
  <c r="O15" i="1" s="1"/>
  <c r="O79" i="1" l="1"/>
  <c r="I53" i="1"/>
  <c r="I52" i="1"/>
  <c r="A53" i="1"/>
  <c r="A52" i="1"/>
  <c r="L82" i="1"/>
  <c r="O46" i="1" l="1"/>
  <c r="M81" i="1" l="1"/>
  <c r="M82" i="1" s="1"/>
  <c r="L81" i="1"/>
  <c r="M84" i="1" l="1"/>
</calcChain>
</file>

<file path=xl/sharedStrings.xml><?xml version="1.0" encoding="utf-8"?>
<sst xmlns="http://schemas.openxmlformats.org/spreadsheetml/2006/main" count="156" uniqueCount="140">
  <si>
    <t>Qty</t>
  </si>
  <si>
    <t>Price</t>
  </si>
  <si>
    <t>BOOKS</t>
  </si>
  <si>
    <t>SERVICE PAMPHLETS</t>
  </si>
  <si>
    <t>Basic Text (hard cover)</t>
  </si>
  <si>
    <t>NA Groups and Medication</t>
  </si>
  <si>
    <t>Basic Text (soft cover)</t>
  </si>
  <si>
    <t>Leadership in NA Service</t>
  </si>
  <si>
    <t>Basic Text Leather Bound Gift Edition</t>
  </si>
  <si>
    <t>Group Business Meetings</t>
  </si>
  <si>
    <t>It Works: How / Why (hard cover)</t>
  </si>
  <si>
    <t>Disruptive and Violent Behavior</t>
  </si>
  <si>
    <t>It Works: How / Why (soft cover)</t>
  </si>
  <si>
    <t>Just For Today, Daily Meditations</t>
  </si>
  <si>
    <t>Just for Today Leather Bound Gift Edition</t>
  </si>
  <si>
    <t>Step Working Guide</t>
  </si>
  <si>
    <t>MISCELLANEOUS</t>
  </si>
  <si>
    <t>Sponsorship Book</t>
  </si>
  <si>
    <t>Group Readings(Laminated)</t>
  </si>
  <si>
    <t>An Intro Guide To NA</t>
  </si>
  <si>
    <t>Specific Page of Readings?</t>
  </si>
  <si>
    <t>Living Clean The Journey Continues</t>
  </si>
  <si>
    <t>Poster Set (set of 6)</t>
  </si>
  <si>
    <t>Spiritual Principle a Day</t>
  </si>
  <si>
    <t>Literature Rack - Wire, 16 pocket</t>
  </si>
  <si>
    <t>New White Book: Includes 85 stories</t>
  </si>
  <si>
    <t>Basic Mug</t>
  </si>
  <si>
    <t>SMALL BOOKLETS</t>
  </si>
  <si>
    <t>Key Ring Medallion Holder (Bronze)</t>
  </si>
  <si>
    <t>The Group Booklet (revised)</t>
  </si>
  <si>
    <t>Key Ring Medallion Holder (Silver)</t>
  </si>
  <si>
    <t>In Times Of Illness</t>
  </si>
  <si>
    <t>Institutional Group Guide (H&amp;I)</t>
  </si>
  <si>
    <t>White Booklet (large print)</t>
  </si>
  <si>
    <t>White Booklet w/o staples</t>
  </si>
  <si>
    <t>TREASURER'S MATERIALS</t>
  </si>
  <si>
    <t>NA: A Resource in Your Community</t>
  </si>
  <si>
    <t>Treasurer’s Handbook</t>
  </si>
  <si>
    <t>Working Step Four in NA</t>
  </si>
  <si>
    <t>Group Treasurer Workbook</t>
  </si>
  <si>
    <t>12 Concepts for NA Service</t>
  </si>
  <si>
    <t>Group Treasurer Record Pad</t>
  </si>
  <si>
    <t>Behind the Walls (no staples)</t>
  </si>
  <si>
    <t>KEYTAGS</t>
  </si>
  <si>
    <t>SERVICE HANDBOOKS</t>
  </si>
  <si>
    <t>White (welcome)</t>
  </si>
  <si>
    <t>H &amp; I Handbook (w/audio tape)</t>
  </si>
  <si>
    <t>30 (orange)</t>
  </si>
  <si>
    <t>H &amp; I Basics</t>
  </si>
  <si>
    <t>60 (green)</t>
  </si>
  <si>
    <t>Handbook for NA Newsletters</t>
  </si>
  <si>
    <t>90 (red)</t>
  </si>
  <si>
    <t>Guide to Local Services</t>
  </si>
  <si>
    <t>6 months (blue)</t>
  </si>
  <si>
    <t>Guide to World Service</t>
  </si>
  <si>
    <t>9 months (yellow)</t>
  </si>
  <si>
    <t>Public Relations Handbook</t>
  </si>
  <si>
    <t>1 year (moonglow)</t>
  </si>
  <si>
    <t>Outreach Resource Information</t>
  </si>
  <si>
    <t>18 months (grey)</t>
  </si>
  <si>
    <t>Planning Basics</t>
  </si>
  <si>
    <t>Multiple Years (black)</t>
  </si>
  <si>
    <t>Purple Multiple Decades</t>
  </si>
  <si>
    <t>Pink 25 Years</t>
  </si>
  <si>
    <t>White Paper Keytags (H&amp;I)</t>
  </si>
  <si>
    <t>PAMPHLETS</t>
  </si>
  <si>
    <t>BRONZE MEDALLIONS</t>
  </si>
  <si>
    <t>IP#1 Who, What, How &amp; Why</t>
  </si>
  <si>
    <t>1 year</t>
  </si>
  <si>
    <t>IP#2 The Group</t>
  </si>
  <si>
    <t>18 month</t>
  </si>
  <si>
    <t>IP#5 Another Look</t>
  </si>
  <si>
    <t>2 year</t>
  </si>
  <si>
    <t>IP#6 Recovery &amp; Relapse</t>
  </si>
  <si>
    <t>3 year</t>
  </si>
  <si>
    <t>IP#7 Am I An Addict</t>
  </si>
  <si>
    <t>4 year</t>
  </si>
  <si>
    <t>IP#8 Just For Today</t>
  </si>
  <si>
    <t>5 year</t>
  </si>
  <si>
    <t>IP#9  Living The Program</t>
  </si>
  <si>
    <t>6 year</t>
  </si>
  <si>
    <t>IP#11 Sponsorship</t>
  </si>
  <si>
    <t>7 year</t>
  </si>
  <si>
    <t>8 year</t>
  </si>
  <si>
    <t>IP#13 By young addicts for young addicts</t>
  </si>
  <si>
    <t>9 year</t>
  </si>
  <si>
    <t>IP#14 One Addict’s Experience…</t>
  </si>
  <si>
    <t>10 year</t>
  </si>
  <si>
    <t>IP#15 PI &amp; The NA Member</t>
  </si>
  <si>
    <t>11 year</t>
  </si>
  <si>
    <t>IP#16 For The Newcomer</t>
  </si>
  <si>
    <t>12 year</t>
  </si>
  <si>
    <t>IP#17 For Those In Treatment</t>
  </si>
  <si>
    <t>13 year</t>
  </si>
  <si>
    <t>IP#19 Self-Acceptance</t>
  </si>
  <si>
    <t>14 year</t>
  </si>
  <si>
    <t>IP#20 H &amp; I and The NA Member</t>
  </si>
  <si>
    <t>15 year</t>
  </si>
  <si>
    <t>IP#21 The Loner - Staying Clean</t>
  </si>
  <si>
    <t>IP#22 Welcome To NA</t>
  </si>
  <si>
    <t>Eternity Medallion</t>
  </si>
  <si>
    <t>IP#23 Staying Clean On The Outside</t>
  </si>
  <si>
    <t>IP#24 Money Matters: Self-Support in NA</t>
  </si>
  <si>
    <t>Subtotal this Column</t>
  </si>
  <si>
    <t>IP#27 For the parents..of young people</t>
  </si>
  <si>
    <t>IP#28 Funding NA Services</t>
  </si>
  <si>
    <t>IP#29 An Introduction to NA Meetings</t>
  </si>
  <si>
    <t>IP#30 Mental Health in Recovery</t>
  </si>
  <si>
    <t xml:space="preserve">Subtotal this Column  </t>
  </si>
  <si>
    <t xml:space="preserve">Subtotal this Column   </t>
  </si>
  <si>
    <t>Item</t>
  </si>
  <si>
    <t>10 % Shipping</t>
  </si>
  <si>
    <t>IP#12 Triangle of Self-Obsesion</t>
  </si>
  <si>
    <t>Guiding Principles-The Spirit of our Traditions</t>
  </si>
  <si>
    <t>Social Media and Our Guiding Principles</t>
  </si>
  <si>
    <t>NA &amp; Person's Receiving Med-Assisted Treatment</t>
  </si>
  <si>
    <t>Basic Text (NA in May subsidy) no more than 10 per group</t>
  </si>
  <si>
    <r>
      <rPr>
        <b/>
        <sz val="22"/>
        <rFont val="Calibri"/>
        <family val="2"/>
      </rPr>
      <t>IP#26 Accessibility:Those with Additional
Needs</t>
    </r>
  </si>
  <si>
    <t>Key Ring Medallion Holder(Gun metal black
(Gun metal black)</t>
  </si>
  <si>
    <r>
      <rPr>
        <b/>
        <sz val="22"/>
        <rFont val="Calibri"/>
        <family val="2"/>
        <scheme val="minor"/>
      </rPr>
      <t>Group Trusted Servants:
Roles/Responsibilities</t>
    </r>
  </si>
  <si>
    <t>WEST TENNESSEE AREA SERVICE COMMITTEE NA LITERATURE ORDER FORM</t>
  </si>
  <si>
    <t>WEST TENNESSEE AREA LITERATURE FORM</t>
  </si>
  <si>
    <t>Total Page 1</t>
  </si>
  <si>
    <t>Total Page 2</t>
  </si>
  <si>
    <t>Total Both Pages</t>
  </si>
  <si>
    <t>Donation to Area</t>
  </si>
  <si>
    <t>GRAND TOTAL TO AREA</t>
  </si>
  <si>
    <t>Page 2</t>
  </si>
  <si>
    <t>Go To Page 2</t>
  </si>
  <si>
    <t>ASC Treasurer Initials</t>
  </si>
  <si>
    <r>
      <rPr>
        <b/>
        <sz val="22"/>
        <rFont val="Calibri"/>
        <family val="2"/>
      </rPr>
      <t xml:space="preserve">16 year through 30+ years: ________
</t>
    </r>
    <r>
      <rPr>
        <b/>
        <u/>
        <sz val="22"/>
        <rFont val="Calibri"/>
        <family val="2"/>
      </rPr>
      <t>           </t>
    </r>
    <r>
      <rPr>
        <b/>
        <sz val="22"/>
        <rFont val="Calibri"/>
        <family val="2"/>
      </rPr>
      <t>years</t>
    </r>
  </si>
  <si>
    <t>Tri-Plated Medallion Years_______</t>
  </si>
  <si>
    <t xml:space="preserve">Date: </t>
  </si>
  <si>
    <t>Group Name:</t>
  </si>
  <si>
    <t>Contact Name:</t>
  </si>
  <si>
    <t>Phone Number:</t>
  </si>
  <si>
    <t>New</t>
  </si>
  <si>
    <t>Total</t>
  </si>
  <si>
    <t>UPDATED 01/01/2026</t>
  </si>
  <si>
    <t>Updated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</si>
</sst>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_);_(&quot;$&quot;* \(#,##0.0\);_(&quot;$&quot;* &quot;-&quot;??_);_(@_)"/>
    <numFmt numFmtId="166" formatCode="&quot;$&quot;#,##0.00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22"/>
      <name val="Arial"/>
      <family val="2"/>
    </font>
    <font>
      <b/>
      <sz val="22"/>
      <name val="Calibri"/>
      <family val="2"/>
    </font>
    <font>
      <b/>
      <sz val="22"/>
      <color rgb="FF000000"/>
      <name val="Times New Roman"/>
      <family val="1"/>
    </font>
    <font>
      <b/>
      <sz val="22"/>
      <color rgb="FF000000"/>
      <name val="Calibri"/>
      <family val="2"/>
    </font>
    <font>
      <b/>
      <sz val="22"/>
      <color theme="0" tint="-0.14999847407452621"/>
      <name val="Times New Roman"/>
      <family val="1"/>
    </font>
    <font>
      <b/>
      <sz val="22"/>
      <color theme="0"/>
      <name val="Times New Roman"/>
      <family val="1"/>
    </font>
    <font>
      <b/>
      <u/>
      <sz val="22"/>
      <name val="Calibri"/>
      <family val="2"/>
    </font>
    <font>
      <b/>
      <sz val="22"/>
      <name val="Times New Roman"/>
      <family val="1"/>
    </font>
    <font>
      <b/>
      <sz val="24"/>
      <name val="Calibri"/>
      <family val="2"/>
    </font>
    <font>
      <b/>
      <sz val="22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0"/>
      <name val="Calibri"/>
      <family val="2"/>
    </font>
    <font>
      <b/>
      <sz val="26"/>
      <name val="Arial"/>
      <family val="2"/>
    </font>
    <font>
      <b/>
      <sz val="22"/>
      <color theme="1"/>
      <name val="Calibri"/>
      <family val="2"/>
    </font>
    <font>
      <b/>
      <sz val="22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0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9" xfId="0" applyFont="1" applyBorder="1" applyAlignment="1">
      <alignment horizontal="left" wrapText="1"/>
    </xf>
    <xf numFmtId="164" fontId="4" fillId="0" borderId="0" xfId="2" applyNumberFormat="1" applyFont="1" applyAlignment="1">
      <alignment horizontal="left" vertical="top"/>
    </xf>
    <xf numFmtId="44" fontId="4" fillId="0" borderId="0" xfId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0" xfId="0" applyFont="1"/>
    <xf numFmtId="44" fontId="4" fillId="0" borderId="0" xfId="0" applyNumberFormat="1" applyFont="1" applyAlignment="1">
      <alignment horizontal="left" vertical="top"/>
    </xf>
    <xf numFmtId="165" fontId="4" fillId="0" borderId="0" xfId="1" applyNumberFormat="1" applyFont="1" applyAlignment="1">
      <alignment horizontal="left" vertical="top"/>
    </xf>
    <xf numFmtId="0" fontId="6" fillId="2" borderId="38" xfId="0" applyFont="1" applyFill="1" applyBorder="1" applyAlignment="1">
      <alignment horizontal="left" vertical="top" wrapText="1"/>
    </xf>
    <xf numFmtId="0" fontId="4" fillId="0" borderId="28" xfId="0" applyFont="1" applyBorder="1" applyAlignment="1">
      <alignment wrapText="1"/>
    </xf>
    <xf numFmtId="0" fontId="6" fillId="2" borderId="34" xfId="0" applyFont="1" applyFill="1" applyBorder="1" applyAlignment="1">
      <alignment horizontal="center" vertical="top" wrapText="1"/>
    </xf>
    <xf numFmtId="44" fontId="11" fillId="0" borderId="27" xfId="1" applyFont="1" applyBorder="1" applyAlignment="1">
      <alignment vertical="center"/>
    </xf>
    <xf numFmtId="0" fontId="4" fillId="0" borderId="19" xfId="0" applyFont="1" applyBorder="1" applyAlignment="1">
      <alignment horizontal="left" vertical="top"/>
    </xf>
    <xf numFmtId="0" fontId="4" fillId="0" borderId="18" xfId="0" applyFont="1" applyBorder="1" applyAlignment="1">
      <alignment horizontal="left" wrapText="1"/>
    </xf>
    <xf numFmtId="0" fontId="12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top" wrapText="1" indent="1"/>
    </xf>
    <xf numFmtId="0" fontId="4" fillId="0" borderId="32" xfId="0" applyFont="1" applyBorder="1" applyAlignment="1">
      <alignment horizontal="left" wrapText="1"/>
    </xf>
    <xf numFmtId="0" fontId="12" fillId="0" borderId="25" xfId="0" applyFont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wrapText="1"/>
    </xf>
    <xf numFmtId="0" fontId="4" fillId="3" borderId="38" xfId="0" applyFont="1" applyFill="1" applyBorder="1" applyAlignment="1">
      <alignment horizontal="left" wrapText="1"/>
    </xf>
    <xf numFmtId="0" fontId="4" fillId="3" borderId="42" xfId="0" applyFont="1" applyFill="1" applyBorder="1" applyAlignment="1">
      <alignment horizontal="center" wrapText="1"/>
    </xf>
    <xf numFmtId="44" fontId="13" fillId="0" borderId="18" xfId="1" applyFont="1" applyBorder="1" applyAlignment="1">
      <alignment horizontal="center" vertical="top" shrinkToFit="1"/>
    </xf>
    <xf numFmtId="0" fontId="12" fillId="0" borderId="28" xfId="0" applyFont="1" applyBorder="1" applyAlignment="1">
      <alignment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0" fontId="4" fillId="3" borderId="0" xfId="0" applyFont="1" applyFill="1" applyAlignment="1">
      <alignment horizontal="left" vertical="top"/>
    </xf>
    <xf numFmtId="44" fontId="13" fillId="0" borderId="0" xfId="1" applyFont="1" applyBorder="1" applyAlignment="1">
      <alignment horizontal="center" vertical="top" shrinkToFit="1"/>
    </xf>
    <xf numFmtId="0" fontId="4" fillId="0" borderId="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3" fillId="0" borderId="46" xfId="0" applyFont="1" applyBorder="1" applyAlignment="1">
      <alignment horizontal="left" vertical="top" wrapText="1" indent="1"/>
    </xf>
    <xf numFmtId="0" fontId="4" fillId="0" borderId="20" xfId="0" applyFont="1" applyBorder="1" applyAlignment="1">
      <alignment horizontal="center" wrapText="1"/>
    </xf>
    <xf numFmtId="166" fontId="13" fillId="0" borderId="18" xfId="1" applyNumberFormat="1" applyFont="1" applyBorder="1" applyAlignment="1">
      <alignment horizontal="center" vertical="top" shrinkToFit="1"/>
    </xf>
    <xf numFmtId="166" fontId="13" fillId="0" borderId="18" xfId="1" applyNumberFormat="1" applyFont="1" applyBorder="1" applyAlignment="1">
      <alignment horizontal="center" vertical="center" shrinkToFit="1"/>
    </xf>
    <xf numFmtId="166" fontId="13" fillId="0" borderId="45" xfId="1" applyNumberFormat="1" applyFont="1" applyBorder="1" applyAlignment="1">
      <alignment horizontal="center" vertical="top" shrinkToFit="1"/>
    </xf>
    <xf numFmtId="166" fontId="12" fillId="0" borderId="18" xfId="1" applyNumberFormat="1" applyFont="1" applyBorder="1" applyAlignment="1">
      <alignment horizontal="center" wrapText="1"/>
    </xf>
    <xf numFmtId="44" fontId="4" fillId="0" borderId="1" xfId="1" applyFont="1" applyBorder="1" applyAlignment="1">
      <alignment horizontal="left" wrapText="1"/>
    </xf>
    <xf numFmtId="0" fontId="3" fillId="0" borderId="5" xfId="0" applyFont="1" applyBorder="1" applyAlignment="1">
      <alignment horizontal="center" vertical="top" wrapText="1"/>
    </xf>
    <xf numFmtId="166" fontId="13" fillId="0" borderId="1" xfId="1" applyNumberFormat="1" applyFont="1" applyBorder="1" applyAlignment="1">
      <alignment horizontal="center" vertical="top" shrinkToFit="1"/>
    </xf>
    <xf numFmtId="0" fontId="4" fillId="0" borderId="30" xfId="0" applyFont="1" applyBorder="1" applyAlignment="1">
      <alignment horizontal="left" wrapText="1"/>
    </xf>
    <xf numFmtId="166" fontId="12" fillId="0" borderId="1" xfId="1" applyNumberFormat="1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166" fontId="12" fillId="0" borderId="1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/>
    </xf>
    <xf numFmtId="0" fontId="4" fillId="0" borderId="48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66" fontId="12" fillId="0" borderId="29" xfId="0" applyNumberFormat="1" applyFont="1" applyBorder="1" applyAlignment="1">
      <alignment horizontal="center" vertical="center" wrapText="1"/>
    </xf>
    <xf numFmtId="166" fontId="15" fillId="0" borderId="44" xfId="1" applyNumberFormat="1" applyFont="1" applyBorder="1" applyAlignment="1">
      <alignment horizontal="center" vertical="top" shrinkToFit="1"/>
    </xf>
    <xf numFmtId="166" fontId="4" fillId="0" borderId="27" xfId="1" applyNumberFormat="1" applyFont="1" applyBorder="1" applyAlignment="1">
      <alignment horizontal="right" wrapText="1"/>
    </xf>
    <xf numFmtId="166" fontId="12" fillId="0" borderId="27" xfId="1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left" vertical="top"/>
    </xf>
    <xf numFmtId="44" fontId="6" fillId="0" borderId="0" xfId="1" applyFont="1" applyAlignment="1">
      <alignment horizontal="left" vertical="top"/>
    </xf>
    <xf numFmtId="44" fontId="13" fillId="0" borderId="1" xfId="1" applyFont="1" applyBorder="1" applyAlignment="1">
      <alignment horizontal="center" vertical="top" shrinkToFit="1"/>
    </xf>
    <xf numFmtId="44" fontId="13" fillId="0" borderId="1" xfId="1" applyFont="1" applyBorder="1" applyAlignment="1">
      <alignment horizontal="center" vertical="center" shrinkToFit="1"/>
    </xf>
    <xf numFmtId="44" fontId="13" fillId="0" borderId="47" xfId="1" applyFont="1" applyBorder="1" applyAlignment="1">
      <alignment horizontal="center" vertical="top" shrinkToFit="1"/>
    </xf>
    <xf numFmtId="44" fontId="13" fillId="0" borderId="35" xfId="1" applyFont="1" applyBorder="1" applyAlignment="1">
      <alignment horizontal="center" vertical="top" shrinkToFit="1"/>
    </xf>
    <xf numFmtId="0" fontId="16" fillId="0" borderId="1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4" fillId="0" borderId="49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vertical="top" wrapText="1" indent="1"/>
    </xf>
    <xf numFmtId="0" fontId="3" fillId="0" borderId="10" xfId="0" applyFont="1" applyBorder="1" applyAlignment="1">
      <alignment horizontal="left" vertical="top" wrapText="1" indent="1"/>
    </xf>
    <xf numFmtId="0" fontId="4" fillId="0" borderId="27" xfId="0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horizontal="left" vertical="top" wrapText="1" indent="1"/>
    </xf>
    <xf numFmtId="0" fontId="3" fillId="0" borderId="1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3" fillId="0" borderId="41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right" wrapText="1"/>
    </xf>
    <xf numFmtId="0" fontId="4" fillId="0" borderId="24" xfId="0" applyFont="1" applyBorder="1" applyAlignment="1">
      <alignment horizontal="right" wrapText="1"/>
    </xf>
    <xf numFmtId="0" fontId="4" fillId="0" borderId="3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6" fontId="13" fillId="0" borderId="1" xfId="1" applyNumberFormat="1" applyFont="1" applyBorder="1" applyAlignment="1">
      <alignment horizontal="center" vertical="top" shrinkToFit="1"/>
    </xf>
    <xf numFmtId="166" fontId="13" fillId="0" borderId="18" xfId="1" applyNumberFormat="1" applyFont="1" applyBorder="1" applyAlignment="1">
      <alignment horizontal="center" vertical="top" shrinkToFit="1"/>
    </xf>
    <xf numFmtId="0" fontId="4" fillId="0" borderId="19" xfId="0" applyFont="1" applyBorder="1" applyAlignment="1">
      <alignment horizontal="left" wrapText="1"/>
    </xf>
    <xf numFmtId="0" fontId="4" fillId="0" borderId="3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3" fillId="0" borderId="12" xfId="0" applyFont="1" applyBorder="1" applyAlignment="1">
      <alignment horizontal="left" vertical="top" wrapText="1" indent="1"/>
    </xf>
    <xf numFmtId="0" fontId="3" fillId="0" borderId="13" xfId="0" applyFont="1" applyBorder="1" applyAlignment="1">
      <alignment horizontal="left" vertical="top" wrapText="1" indent="1"/>
    </xf>
    <xf numFmtId="0" fontId="3" fillId="0" borderId="16" xfId="0" applyFont="1" applyBorder="1" applyAlignment="1">
      <alignment horizontal="left" vertical="top" wrapText="1" indent="1"/>
    </xf>
    <xf numFmtId="0" fontId="3" fillId="0" borderId="23" xfId="0" applyFont="1" applyBorder="1" applyAlignment="1">
      <alignment horizontal="left" vertical="top" wrapText="1" indent="1"/>
    </xf>
    <xf numFmtId="0" fontId="3" fillId="0" borderId="26" xfId="0" applyFont="1" applyBorder="1" applyAlignment="1">
      <alignment horizontal="left" vertical="top" wrapText="1" indent="1"/>
    </xf>
    <xf numFmtId="0" fontId="3" fillId="0" borderId="25" xfId="0" applyFont="1" applyBorder="1" applyAlignment="1">
      <alignment horizontal="left" vertical="top" wrapText="1" indent="1"/>
    </xf>
    <xf numFmtId="0" fontId="3" fillId="0" borderId="2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7" xfId="0" applyFont="1" applyBorder="1" applyAlignment="1">
      <alignment vertical="top" wrapText="1"/>
    </xf>
    <xf numFmtId="0" fontId="4" fillId="0" borderId="17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166" fontId="13" fillId="0" borderId="1" xfId="1" applyNumberFormat="1" applyFont="1" applyBorder="1" applyAlignment="1">
      <alignment horizontal="center" vertical="center" shrinkToFit="1"/>
    </xf>
    <xf numFmtId="166" fontId="13" fillId="0" borderId="18" xfId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left" vertical="top" wrapText="1" indent="1"/>
    </xf>
    <xf numFmtId="0" fontId="3" fillId="0" borderId="17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left" vertical="top" wrapText="1" inden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166" fontId="13" fillId="0" borderId="47" xfId="1" applyNumberFormat="1" applyFont="1" applyBorder="1" applyAlignment="1">
      <alignment horizontal="center" vertical="top" shrinkToFit="1"/>
    </xf>
    <xf numFmtId="166" fontId="13" fillId="0" borderId="25" xfId="1" applyNumberFormat="1" applyFont="1" applyBorder="1" applyAlignment="1">
      <alignment horizontal="center" vertical="top" shrinkToFit="1"/>
    </xf>
    <xf numFmtId="0" fontId="4" fillId="0" borderId="34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44" fontId="5" fillId="0" borderId="1" xfId="1" applyFont="1" applyBorder="1" applyAlignment="1">
      <alignment horizontal="center" vertical="top" shrinkToFit="1"/>
    </xf>
    <xf numFmtId="44" fontId="5" fillId="0" borderId="3" xfId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9" fontId="2" fillId="0" borderId="0" xfId="1" applyNumberFormat="1" applyFont="1" applyBorder="1" applyAlignment="1">
      <alignment horizontal="center" vertical="center"/>
    </xf>
    <xf numFmtId="9" fontId="2" fillId="0" borderId="34" xfId="1" applyNumberFormat="1" applyFont="1" applyBorder="1" applyAlignment="1">
      <alignment horizontal="center" vertical="center"/>
    </xf>
    <xf numFmtId="9" fontId="2" fillId="0" borderId="30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/>
    </xf>
    <xf numFmtId="9" fontId="2" fillId="0" borderId="28" xfId="1" applyNumberFormat="1" applyFont="1" applyBorder="1" applyAlignment="1">
      <alignment horizontal="right" vertical="center"/>
    </xf>
    <xf numFmtId="44" fontId="2" fillId="0" borderId="28" xfId="1" applyFont="1" applyBorder="1" applyAlignment="1">
      <alignment horizontal="right" vertical="center"/>
    </xf>
    <xf numFmtId="0" fontId="4" fillId="0" borderId="23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3" fillId="0" borderId="27" xfId="0" applyFont="1" applyBorder="1" applyAlignment="1">
      <alignment horizontal="right" vertical="center" wrapText="1" indent="1"/>
    </xf>
    <xf numFmtId="0" fontId="3" fillId="0" borderId="28" xfId="0" applyFont="1" applyBorder="1" applyAlignment="1">
      <alignment horizontal="right" vertical="center" wrapText="1" indent="1"/>
    </xf>
    <xf numFmtId="0" fontId="3" fillId="0" borderId="29" xfId="0" applyFont="1" applyBorder="1" applyAlignment="1">
      <alignment horizontal="right" vertical="center" wrapText="1" indent="1"/>
    </xf>
    <xf numFmtId="44" fontId="9" fillId="0" borderId="27" xfId="0" applyNumberFormat="1" applyFont="1" applyBorder="1" applyAlignment="1">
      <alignment horizontal="right" wrapText="1"/>
    </xf>
    <xf numFmtId="0" fontId="9" fillId="0" borderId="28" xfId="0" applyFont="1" applyBorder="1" applyAlignment="1">
      <alignment horizontal="right" wrapText="1"/>
    </xf>
    <xf numFmtId="0" fontId="9" fillId="0" borderId="29" xfId="0" applyFont="1" applyBorder="1" applyAlignment="1">
      <alignment horizontal="right" wrapText="1"/>
    </xf>
    <xf numFmtId="9" fontId="2" fillId="0" borderId="27" xfId="1" applyNumberFormat="1" applyFont="1" applyBorder="1" applyAlignment="1">
      <alignment horizontal="right" vertical="center"/>
    </xf>
    <xf numFmtId="9" fontId="2" fillId="0" borderId="29" xfId="1" applyNumberFormat="1" applyFont="1" applyBorder="1" applyAlignment="1">
      <alignment horizontal="right" vertical="center"/>
    </xf>
    <xf numFmtId="44" fontId="11" fillId="0" borderId="27" xfId="1" applyFont="1" applyBorder="1" applyAlignment="1">
      <alignment horizontal="center" vertical="center"/>
    </xf>
    <xf numFmtId="44" fontId="11" fillId="0" borderId="28" xfId="1" applyFont="1" applyBorder="1" applyAlignment="1">
      <alignment horizontal="center" vertical="center"/>
    </xf>
    <xf numFmtId="44" fontId="11" fillId="0" borderId="29" xfId="1" applyFont="1" applyBorder="1" applyAlignment="1">
      <alignment horizontal="center" vertical="center"/>
    </xf>
    <xf numFmtId="9" fontId="14" fillId="0" borderId="41" xfId="1" applyNumberFormat="1" applyFont="1" applyBorder="1" applyAlignment="1">
      <alignment horizontal="right" vertical="center"/>
    </xf>
    <xf numFmtId="9" fontId="14" fillId="0" borderId="36" xfId="1" applyNumberFormat="1" applyFont="1" applyBorder="1" applyAlignment="1">
      <alignment horizontal="right" vertical="center"/>
    </xf>
    <xf numFmtId="9" fontId="14" fillId="0" borderId="37" xfId="1" applyNumberFormat="1" applyFont="1" applyBorder="1" applyAlignment="1">
      <alignment horizontal="right" vertical="center"/>
    </xf>
    <xf numFmtId="9" fontId="14" fillId="0" borderId="34" xfId="1" applyNumberFormat="1" applyFont="1" applyBorder="1" applyAlignment="1">
      <alignment horizontal="right" vertical="center"/>
    </xf>
    <xf numFmtId="9" fontId="14" fillId="0" borderId="30" xfId="1" applyNumberFormat="1" applyFont="1" applyBorder="1" applyAlignment="1">
      <alignment horizontal="right" vertical="center"/>
    </xf>
    <xf numFmtId="9" fontId="14" fillId="0" borderId="35" xfId="1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44" fontId="5" fillId="0" borderId="1" xfId="1" applyFont="1" applyBorder="1" applyAlignment="1">
      <alignment horizontal="center" vertical="center" shrinkToFit="1"/>
    </xf>
    <xf numFmtId="44" fontId="5" fillId="0" borderId="3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 indent="1"/>
    </xf>
    <xf numFmtId="166" fontId="9" fillId="0" borderId="27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18" xfId="0" applyFont="1" applyBorder="1" applyAlignment="1">
      <alignment horizontal="right" vertical="center" wrapText="1" indent="1"/>
    </xf>
  </cellXfs>
  <cellStyles count="3">
    <cellStyle name="Comma" xfId="2" builtinId="3"/>
    <cellStyle name="Currency" xfId="1" builtinId="4"/>
    <cellStyle name="Normal" xfId="0" builtinId="0"/>
  </cellStyles>
  <dxfs count="21"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1"/>
      </font>
    </dxf>
    <dxf>
      <font>
        <color theme="0" tint="-4.9989318521683403E-2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1"/>
      </font>
    </dxf>
    <dxf>
      <font>
        <color theme="0" tint="-4.9989318521683403E-2"/>
      </font>
    </dxf>
    <dxf>
      <font>
        <color theme="1"/>
      </font>
    </dxf>
    <dxf>
      <font>
        <color theme="0" tint="-4.9989318521683403E-2"/>
      </font>
    </dxf>
    <dxf>
      <font>
        <color theme="1"/>
      </font>
    </dxf>
    <dxf>
      <font>
        <color theme="0" tint="-4.9989318521683403E-2"/>
      </font>
    </dxf>
    <dxf>
      <font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6"/>
  <sheetViews>
    <sheetView tabSelected="1" topLeftCell="A37" zoomScale="70" zoomScaleNormal="70" zoomScaleSheetLayoutView="70" workbookViewId="0">
      <selection activeCell="P53" sqref="P53"/>
    </sheetView>
  </sheetViews>
  <sheetFormatPr defaultRowHeight="27.6" x14ac:dyDescent="0.25"/>
  <cols>
    <col min="1" max="1" width="13.33203125" style="1" customWidth="1"/>
    <col min="2" max="2" width="1.109375" style="1" hidden="1" customWidth="1"/>
    <col min="3" max="3" width="42.6640625" style="1" bestFit="1" customWidth="1"/>
    <col min="4" max="4" width="27.109375" style="1" customWidth="1"/>
    <col min="5" max="5" width="12.109375" style="1" customWidth="1"/>
    <col min="6" max="6" width="5" style="1" customWidth="1"/>
    <col min="7" max="7" width="19.88671875" style="1" customWidth="1"/>
    <col min="8" max="8" width="1.33203125" style="1" customWidth="1"/>
    <col min="9" max="9" width="9.44140625" style="1" customWidth="1"/>
    <col min="10" max="10" width="2.6640625" style="1" customWidth="1"/>
    <col min="11" max="11" width="67.109375" style="1" customWidth="1"/>
    <col min="12" max="12" width="5.109375" style="1" hidden="1" customWidth="1"/>
    <col min="13" max="13" width="9.21875" style="1" customWidth="1"/>
    <col min="14" max="14" width="9.88671875" style="1" customWidth="1"/>
    <col min="15" max="15" width="18.109375" style="1" customWidth="1"/>
    <col min="16" max="16" width="8.88671875" style="1"/>
    <col min="17" max="17" width="14.33203125" style="1" bestFit="1" customWidth="1"/>
    <col min="18" max="18" width="10.33203125" style="1" bestFit="1" customWidth="1"/>
    <col min="19" max="19" width="18.33203125" style="1" bestFit="1" customWidth="1"/>
    <col min="20" max="20" width="18.6640625" style="1" bestFit="1" customWidth="1"/>
    <col min="21" max="21" width="18.33203125" style="1" bestFit="1" customWidth="1"/>
    <col min="22" max="16384" width="8.88671875" style="1"/>
  </cols>
  <sheetData>
    <row r="1" spans="1:21" ht="27.6" customHeight="1" x14ac:dyDescent="0.45">
      <c r="A1" s="99" t="s">
        <v>120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00"/>
    </row>
    <row r="2" spans="1:21" ht="28.2" thickBot="1" x14ac:dyDescent="0.5">
      <c r="A2" s="78" t="s">
        <v>138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9"/>
    </row>
    <row r="3" spans="1:21" ht="29.4" thickBot="1" x14ac:dyDescent="0.5">
      <c r="A3" s="101" t="s">
        <v>132</v>
      </c>
      <c r="B3" s="102"/>
      <c r="C3" s="102"/>
      <c r="D3" s="102"/>
      <c r="E3" s="102"/>
      <c r="F3" s="102"/>
      <c r="G3" s="102"/>
      <c r="H3" s="19"/>
      <c r="I3" s="101" t="s">
        <v>134</v>
      </c>
      <c r="J3" s="102"/>
      <c r="K3" s="102"/>
      <c r="L3" s="102"/>
      <c r="M3" s="102"/>
      <c r="N3" s="102"/>
      <c r="O3" s="103"/>
    </row>
    <row r="4" spans="1:21" ht="29.4" thickBot="1" x14ac:dyDescent="0.5">
      <c r="A4" s="104" t="s">
        <v>133</v>
      </c>
      <c r="B4" s="105"/>
      <c r="C4" s="105"/>
      <c r="D4" s="105"/>
      <c r="E4" s="105"/>
      <c r="F4" s="105"/>
      <c r="G4" s="105"/>
      <c r="H4" s="19"/>
      <c r="I4" s="104" t="s">
        <v>135</v>
      </c>
      <c r="J4" s="105"/>
      <c r="K4" s="105"/>
      <c r="L4" s="105"/>
      <c r="M4" s="105"/>
      <c r="N4" s="105"/>
      <c r="O4" s="106"/>
    </row>
    <row r="5" spans="1:21" ht="28.2" thickBot="1" x14ac:dyDescent="0.5">
      <c r="A5" s="97"/>
      <c r="B5" s="74"/>
      <c r="C5" s="74"/>
      <c r="D5" s="74"/>
      <c r="E5" s="64" t="s">
        <v>136</v>
      </c>
      <c r="F5" s="64"/>
      <c r="G5" s="25"/>
      <c r="H5" s="24"/>
      <c r="I5" s="74"/>
      <c r="J5" s="74"/>
      <c r="K5" s="74"/>
      <c r="L5" s="74"/>
      <c r="M5" s="64" t="s">
        <v>136</v>
      </c>
      <c r="N5" s="64"/>
      <c r="O5" s="35"/>
    </row>
    <row r="6" spans="1:21" ht="28.8" customHeight="1" x14ac:dyDescent="0.45">
      <c r="A6" s="107" t="s">
        <v>0</v>
      </c>
      <c r="B6" s="108"/>
      <c r="C6" s="109" t="s">
        <v>110</v>
      </c>
      <c r="D6" s="110"/>
      <c r="E6" s="65" t="s">
        <v>1</v>
      </c>
      <c r="F6" s="66"/>
      <c r="G6" s="41" t="s">
        <v>137</v>
      </c>
      <c r="H6" s="19"/>
      <c r="I6" s="111" t="s">
        <v>0</v>
      </c>
      <c r="J6" s="108"/>
      <c r="K6" s="109" t="s">
        <v>110</v>
      </c>
      <c r="L6" s="110"/>
      <c r="M6" s="65" t="s">
        <v>1</v>
      </c>
      <c r="N6" s="66"/>
      <c r="O6" s="16" t="s">
        <v>137</v>
      </c>
    </row>
    <row r="7" spans="1:21" ht="31.2" customHeight="1" x14ac:dyDescent="0.45">
      <c r="A7" s="112"/>
      <c r="B7" s="76"/>
      <c r="C7" s="113" t="s">
        <v>2</v>
      </c>
      <c r="D7" s="114"/>
      <c r="E7" s="115"/>
      <c r="F7" s="116"/>
      <c r="G7" s="40"/>
      <c r="H7" s="20"/>
      <c r="I7" s="75"/>
      <c r="J7" s="76"/>
      <c r="K7" s="93" t="s">
        <v>3</v>
      </c>
      <c r="L7" s="94"/>
      <c r="M7" s="115"/>
      <c r="N7" s="116"/>
      <c r="O7" s="22"/>
    </row>
    <row r="8" spans="1:21" ht="28.8" x14ac:dyDescent="0.45">
      <c r="A8" s="112"/>
      <c r="B8" s="76"/>
      <c r="C8" s="93" t="s">
        <v>4</v>
      </c>
      <c r="D8" s="94"/>
      <c r="E8" s="95">
        <v>15.65</v>
      </c>
      <c r="F8" s="96"/>
      <c r="G8" s="56">
        <f>A8*E8</f>
        <v>0</v>
      </c>
      <c r="H8" s="20"/>
      <c r="I8" s="75"/>
      <c r="J8" s="76"/>
      <c r="K8" s="117" t="s">
        <v>5</v>
      </c>
      <c r="L8" s="118"/>
      <c r="M8" s="95">
        <v>0.38</v>
      </c>
      <c r="N8" s="96"/>
      <c r="O8" s="36">
        <f>M8*I8</f>
        <v>0</v>
      </c>
      <c r="P8" s="3"/>
      <c r="T8" s="54">
        <f>G8</f>
        <v>0</v>
      </c>
      <c r="U8" s="54">
        <f>O8</f>
        <v>0</v>
      </c>
    </row>
    <row r="9" spans="1:21" ht="28.8" x14ac:dyDescent="0.45">
      <c r="A9" s="112"/>
      <c r="B9" s="76"/>
      <c r="C9" s="93" t="s">
        <v>6</v>
      </c>
      <c r="D9" s="94"/>
      <c r="E9" s="95">
        <v>15.65</v>
      </c>
      <c r="F9" s="96"/>
      <c r="G9" s="56">
        <f>A9*E9</f>
        <v>0</v>
      </c>
      <c r="H9" s="20"/>
      <c r="I9" s="75"/>
      <c r="J9" s="76"/>
      <c r="K9" s="117" t="s">
        <v>7</v>
      </c>
      <c r="L9" s="118"/>
      <c r="M9" s="95">
        <v>0.38</v>
      </c>
      <c r="N9" s="96">
        <v>0.38</v>
      </c>
      <c r="O9" s="36">
        <f t="shared" ref="O9:O25" si="0">M9*I9</f>
        <v>0</v>
      </c>
      <c r="T9" s="55">
        <f t="shared" ref="T9:T41" si="1">G9</f>
        <v>0</v>
      </c>
      <c r="U9" s="55">
        <f t="shared" ref="U9:U44" si="2">O9</f>
        <v>0</v>
      </c>
    </row>
    <row r="10" spans="1:21" ht="56.4" customHeight="1" x14ac:dyDescent="0.45">
      <c r="A10" s="119"/>
      <c r="B10" s="120"/>
      <c r="C10" s="117" t="s">
        <v>116</v>
      </c>
      <c r="D10" s="121"/>
      <c r="E10" s="122">
        <v>7</v>
      </c>
      <c r="F10" s="123"/>
      <c r="G10" s="57">
        <f t="shared" ref="G10:G22" si="3">A10*E10</f>
        <v>0</v>
      </c>
      <c r="H10" s="20"/>
      <c r="I10" s="75"/>
      <c r="J10" s="76"/>
      <c r="K10" s="124" t="s">
        <v>119</v>
      </c>
      <c r="L10" s="121"/>
      <c r="M10" s="95">
        <v>0.28999999999999998</v>
      </c>
      <c r="N10" s="96">
        <v>0.28999999999999998</v>
      </c>
      <c r="O10" s="37">
        <f t="shared" si="0"/>
        <v>0</v>
      </c>
      <c r="Q10" s="60" t="str">
        <f>IF(A10&lt;=10, "Valid", "Invalid")</f>
        <v>Valid</v>
      </c>
      <c r="R10" s="61"/>
      <c r="T10" s="55">
        <f t="shared" si="1"/>
        <v>0</v>
      </c>
      <c r="U10" s="55">
        <f t="shared" si="2"/>
        <v>0</v>
      </c>
    </row>
    <row r="11" spans="1:21" ht="28.8" x14ac:dyDescent="0.45">
      <c r="A11" s="112"/>
      <c r="B11" s="76"/>
      <c r="C11" s="93" t="s">
        <v>8</v>
      </c>
      <c r="D11" s="94"/>
      <c r="E11" s="95">
        <v>35.5</v>
      </c>
      <c r="F11" s="96"/>
      <c r="G11" s="56">
        <f t="shared" si="3"/>
        <v>0</v>
      </c>
      <c r="H11" s="20"/>
      <c r="I11" s="75"/>
      <c r="J11" s="76"/>
      <c r="K11" s="117" t="s">
        <v>9</v>
      </c>
      <c r="L11" s="118"/>
      <c r="M11" s="95">
        <v>0.28999999999999998</v>
      </c>
      <c r="N11" s="96">
        <v>0.28999999999999998</v>
      </c>
      <c r="O11" s="36">
        <f t="shared" si="0"/>
        <v>0</v>
      </c>
      <c r="P11" s="4"/>
      <c r="T11" s="55">
        <f t="shared" si="1"/>
        <v>0</v>
      </c>
      <c r="U11" s="55">
        <f t="shared" si="2"/>
        <v>0</v>
      </c>
    </row>
    <row r="12" spans="1:21" ht="28.8" x14ac:dyDescent="0.45">
      <c r="A12" s="112"/>
      <c r="B12" s="76"/>
      <c r="C12" s="93" t="s">
        <v>10</v>
      </c>
      <c r="D12" s="94"/>
      <c r="E12" s="95">
        <v>12.3</v>
      </c>
      <c r="F12" s="96"/>
      <c r="G12" s="56">
        <f t="shared" si="3"/>
        <v>0</v>
      </c>
      <c r="H12" s="20"/>
      <c r="I12" s="75"/>
      <c r="J12" s="76"/>
      <c r="K12" s="117" t="s">
        <v>11</v>
      </c>
      <c r="L12" s="118"/>
      <c r="M12" s="95">
        <v>0.38</v>
      </c>
      <c r="N12" s="96">
        <v>0.38</v>
      </c>
      <c r="O12" s="36">
        <f t="shared" si="0"/>
        <v>0</v>
      </c>
      <c r="P12" s="4"/>
      <c r="T12" s="55">
        <f t="shared" si="1"/>
        <v>0</v>
      </c>
      <c r="U12" s="55">
        <f t="shared" si="2"/>
        <v>0</v>
      </c>
    </row>
    <row r="13" spans="1:21" ht="53.4" customHeight="1" x14ac:dyDescent="0.45">
      <c r="A13" s="119"/>
      <c r="B13" s="120"/>
      <c r="C13" s="125" t="s">
        <v>12</v>
      </c>
      <c r="D13" s="126"/>
      <c r="E13" s="122">
        <v>12.3</v>
      </c>
      <c r="F13" s="123"/>
      <c r="G13" s="57">
        <f t="shared" si="3"/>
        <v>0</v>
      </c>
      <c r="H13" s="20"/>
      <c r="I13" s="75"/>
      <c r="J13" s="76"/>
      <c r="K13" s="127" t="s">
        <v>115</v>
      </c>
      <c r="L13" s="128"/>
      <c r="M13" s="95">
        <v>0.38</v>
      </c>
      <c r="N13" s="96">
        <v>0.38</v>
      </c>
      <c r="O13" s="36">
        <f t="shared" si="0"/>
        <v>0</v>
      </c>
      <c r="P13" s="4"/>
      <c r="T13" s="55">
        <f t="shared" si="1"/>
        <v>0</v>
      </c>
      <c r="U13" s="55">
        <f t="shared" si="2"/>
        <v>0</v>
      </c>
    </row>
    <row r="14" spans="1:21" ht="28.8" x14ac:dyDescent="0.45">
      <c r="A14" s="112"/>
      <c r="B14" s="76"/>
      <c r="C14" s="124" t="s">
        <v>13</v>
      </c>
      <c r="D14" s="121"/>
      <c r="E14" s="95">
        <v>12.3</v>
      </c>
      <c r="F14" s="96"/>
      <c r="G14" s="56">
        <f t="shared" si="3"/>
        <v>0</v>
      </c>
      <c r="H14" s="20"/>
      <c r="I14" s="75"/>
      <c r="J14" s="76"/>
      <c r="K14" s="117" t="s">
        <v>114</v>
      </c>
      <c r="L14" s="121"/>
      <c r="M14" s="95">
        <v>0.38</v>
      </c>
      <c r="N14" s="96">
        <v>0.38</v>
      </c>
      <c r="O14" s="36">
        <f t="shared" si="0"/>
        <v>0</v>
      </c>
      <c r="T14" s="55">
        <f t="shared" si="1"/>
        <v>0</v>
      </c>
      <c r="U14" s="55">
        <f t="shared" si="2"/>
        <v>0</v>
      </c>
    </row>
    <row r="15" spans="1:21" ht="28.8" x14ac:dyDescent="0.45">
      <c r="A15" s="112"/>
      <c r="B15" s="76"/>
      <c r="C15" s="125" t="s">
        <v>14</v>
      </c>
      <c r="D15" s="126"/>
      <c r="E15" s="95">
        <v>23.75</v>
      </c>
      <c r="F15" s="96"/>
      <c r="G15" s="56">
        <f t="shared" si="3"/>
        <v>0</v>
      </c>
      <c r="H15" s="20"/>
      <c r="I15" s="129"/>
      <c r="J15" s="120"/>
      <c r="K15" s="130"/>
      <c r="L15" s="131"/>
      <c r="M15" s="95" t="e">
        <f>#REF!*K15</f>
        <v>#REF!</v>
      </c>
      <c r="N15" s="96">
        <f t="shared" ref="N15:N16" si="4">H15*L15</f>
        <v>0</v>
      </c>
      <c r="O15" s="36" t="e">
        <f t="shared" si="0"/>
        <v>#REF!</v>
      </c>
      <c r="P15" s="4"/>
      <c r="T15" s="55">
        <f t="shared" si="1"/>
        <v>0</v>
      </c>
      <c r="U15" s="55"/>
    </row>
    <row r="16" spans="1:21" ht="28.8" x14ac:dyDescent="0.45">
      <c r="A16" s="112"/>
      <c r="B16" s="76"/>
      <c r="C16" s="93" t="s">
        <v>15</v>
      </c>
      <c r="D16" s="94"/>
      <c r="E16" s="95">
        <v>11.6</v>
      </c>
      <c r="F16" s="96"/>
      <c r="G16" s="56">
        <f t="shared" si="3"/>
        <v>0</v>
      </c>
      <c r="H16" s="20"/>
      <c r="I16" s="75"/>
      <c r="J16" s="76"/>
      <c r="K16" s="93" t="s">
        <v>16</v>
      </c>
      <c r="L16" s="94"/>
      <c r="M16" s="95" t="e">
        <f>#REF!*K16</f>
        <v>#REF!</v>
      </c>
      <c r="N16" s="96">
        <f t="shared" si="4"/>
        <v>0</v>
      </c>
      <c r="O16" s="36" t="e">
        <f t="shared" si="0"/>
        <v>#REF!</v>
      </c>
      <c r="P16" s="4"/>
      <c r="T16" s="55">
        <f t="shared" si="1"/>
        <v>0</v>
      </c>
      <c r="U16" s="55"/>
    </row>
    <row r="17" spans="1:21" ht="28.8" x14ac:dyDescent="0.45">
      <c r="A17" s="112"/>
      <c r="B17" s="76"/>
      <c r="C17" s="93" t="s">
        <v>17</v>
      </c>
      <c r="D17" s="94"/>
      <c r="E17" s="95">
        <v>11.25</v>
      </c>
      <c r="F17" s="96"/>
      <c r="G17" s="56">
        <f t="shared" si="3"/>
        <v>0</v>
      </c>
      <c r="H17" s="20"/>
      <c r="I17" s="75"/>
      <c r="J17" s="76"/>
      <c r="K17" s="93" t="s">
        <v>18</v>
      </c>
      <c r="L17" s="94"/>
      <c r="M17" s="95">
        <v>10</v>
      </c>
      <c r="N17" s="96">
        <v>10</v>
      </c>
      <c r="O17" s="36">
        <f t="shared" si="0"/>
        <v>0</v>
      </c>
      <c r="T17" s="55">
        <f t="shared" si="1"/>
        <v>0</v>
      </c>
      <c r="U17" s="55">
        <f t="shared" si="2"/>
        <v>0</v>
      </c>
    </row>
    <row r="18" spans="1:21" ht="28.8" x14ac:dyDescent="0.45">
      <c r="A18" s="112"/>
      <c r="B18" s="76"/>
      <c r="C18" s="93" t="s">
        <v>19</v>
      </c>
      <c r="D18" s="94"/>
      <c r="E18" s="95">
        <v>2.4500000000000002</v>
      </c>
      <c r="F18" s="96"/>
      <c r="G18" s="56">
        <f t="shared" si="3"/>
        <v>0</v>
      </c>
      <c r="H18" s="20"/>
      <c r="I18" s="75"/>
      <c r="J18" s="76"/>
      <c r="K18" s="93" t="s">
        <v>20</v>
      </c>
      <c r="L18" s="94"/>
      <c r="M18" s="95">
        <v>1.8</v>
      </c>
      <c r="N18" s="96">
        <v>1.8</v>
      </c>
      <c r="O18" s="36">
        <f t="shared" si="0"/>
        <v>0</v>
      </c>
      <c r="T18" s="55">
        <f t="shared" si="1"/>
        <v>0</v>
      </c>
      <c r="U18" s="55">
        <f t="shared" si="2"/>
        <v>0</v>
      </c>
    </row>
    <row r="19" spans="1:21" ht="28.8" x14ac:dyDescent="0.45">
      <c r="A19" s="112"/>
      <c r="B19" s="76"/>
      <c r="C19" s="93" t="s">
        <v>21</v>
      </c>
      <c r="D19" s="94"/>
      <c r="E19" s="95">
        <v>13.35</v>
      </c>
      <c r="F19" s="96"/>
      <c r="G19" s="56">
        <f t="shared" si="3"/>
        <v>0</v>
      </c>
      <c r="H19" s="20"/>
      <c r="I19" s="75"/>
      <c r="J19" s="76"/>
      <c r="K19" s="93" t="s">
        <v>22</v>
      </c>
      <c r="L19" s="94"/>
      <c r="M19" s="95">
        <v>15</v>
      </c>
      <c r="N19" s="96">
        <v>15</v>
      </c>
      <c r="O19" s="36">
        <f t="shared" si="0"/>
        <v>0</v>
      </c>
      <c r="T19" s="55">
        <f t="shared" si="1"/>
        <v>0</v>
      </c>
      <c r="U19" s="55">
        <f t="shared" si="2"/>
        <v>0</v>
      </c>
    </row>
    <row r="20" spans="1:21" ht="28.8" x14ac:dyDescent="0.45">
      <c r="A20" s="112"/>
      <c r="B20" s="76"/>
      <c r="C20" s="93" t="s">
        <v>23</v>
      </c>
      <c r="D20" s="94"/>
      <c r="E20" s="95">
        <v>14.95</v>
      </c>
      <c r="F20" s="96"/>
      <c r="G20" s="56">
        <f t="shared" si="3"/>
        <v>0</v>
      </c>
      <c r="H20" s="20"/>
      <c r="I20" s="75"/>
      <c r="J20" s="76"/>
      <c r="K20" s="93" t="s">
        <v>24</v>
      </c>
      <c r="L20" s="94"/>
      <c r="M20" s="95">
        <v>32</v>
      </c>
      <c r="N20" s="96">
        <v>32</v>
      </c>
      <c r="O20" s="36">
        <f t="shared" si="0"/>
        <v>0</v>
      </c>
      <c r="T20" s="55">
        <f t="shared" si="1"/>
        <v>0</v>
      </c>
      <c r="U20" s="55">
        <f t="shared" si="2"/>
        <v>0</v>
      </c>
    </row>
    <row r="21" spans="1:21" ht="28.8" x14ac:dyDescent="0.45">
      <c r="A21" s="112"/>
      <c r="B21" s="76"/>
      <c r="C21" s="93" t="s">
        <v>25</v>
      </c>
      <c r="D21" s="94"/>
      <c r="E21" s="95">
        <v>15</v>
      </c>
      <c r="F21" s="96"/>
      <c r="G21" s="56">
        <f t="shared" si="3"/>
        <v>0</v>
      </c>
      <c r="H21" s="20"/>
      <c r="I21" s="75"/>
      <c r="J21" s="76"/>
      <c r="K21" s="93" t="s">
        <v>26</v>
      </c>
      <c r="L21" s="94"/>
      <c r="M21" s="95">
        <v>7.8</v>
      </c>
      <c r="N21" s="96">
        <v>7.8</v>
      </c>
      <c r="O21" s="36">
        <f t="shared" si="0"/>
        <v>0</v>
      </c>
      <c r="T21" s="55">
        <f t="shared" si="1"/>
        <v>0</v>
      </c>
      <c r="U21" s="55">
        <f t="shared" si="2"/>
        <v>0</v>
      </c>
    </row>
    <row r="22" spans="1:21" ht="58.2" customHeight="1" x14ac:dyDescent="0.45">
      <c r="A22" s="112"/>
      <c r="B22" s="76"/>
      <c r="C22" s="93" t="s">
        <v>113</v>
      </c>
      <c r="D22" s="94"/>
      <c r="E22" s="95">
        <v>15</v>
      </c>
      <c r="F22" s="96"/>
      <c r="G22" s="56">
        <f t="shared" si="3"/>
        <v>0</v>
      </c>
      <c r="H22" s="20"/>
      <c r="I22" s="75"/>
      <c r="J22" s="76"/>
      <c r="K22" s="125" t="s">
        <v>118</v>
      </c>
      <c r="L22" s="126"/>
      <c r="M22" s="95">
        <v>9.75</v>
      </c>
      <c r="N22" s="96"/>
      <c r="O22" s="36">
        <f t="shared" si="0"/>
        <v>0</v>
      </c>
      <c r="T22" s="55">
        <f>G22</f>
        <v>0</v>
      </c>
      <c r="U22" s="55">
        <f t="shared" si="2"/>
        <v>0</v>
      </c>
    </row>
    <row r="23" spans="1:21" ht="28.8" x14ac:dyDescent="0.45">
      <c r="A23" s="112"/>
      <c r="B23" s="76"/>
      <c r="C23" s="93" t="s">
        <v>27</v>
      </c>
      <c r="D23" s="94"/>
      <c r="E23" s="132"/>
      <c r="F23" s="133"/>
      <c r="G23" s="42"/>
      <c r="H23" s="20"/>
      <c r="I23" s="75"/>
      <c r="J23" s="76"/>
      <c r="K23" s="125" t="s">
        <v>28</v>
      </c>
      <c r="L23" s="126"/>
      <c r="M23" s="95">
        <v>9.75</v>
      </c>
      <c r="N23" s="96">
        <v>9.75</v>
      </c>
      <c r="O23" s="36">
        <f t="shared" si="0"/>
        <v>0</v>
      </c>
      <c r="T23" s="55">
        <f t="shared" si="1"/>
        <v>0</v>
      </c>
      <c r="U23" s="55">
        <f t="shared" si="2"/>
        <v>0</v>
      </c>
    </row>
    <row r="24" spans="1:21" ht="28.8" x14ac:dyDescent="0.45">
      <c r="A24" s="112"/>
      <c r="B24" s="76"/>
      <c r="C24" s="93" t="s">
        <v>29</v>
      </c>
      <c r="D24" s="94"/>
      <c r="E24" s="95">
        <v>1.1499999999999999</v>
      </c>
      <c r="F24" s="96"/>
      <c r="G24" s="56">
        <f t="shared" ref="G24:G30" si="5">A24*E24</f>
        <v>0</v>
      </c>
      <c r="H24" s="20"/>
      <c r="I24" s="75"/>
      <c r="J24" s="76"/>
      <c r="K24" s="93" t="s">
        <v>30</v>
      </c>
      <c r="L24" s="94"/>
      <c r="M24" s="95">
        <v>9.75</v>
      </c>
      <c r="N24" s="96">
        <v>9.75</v>
      </c>
      <c r="O24" s="36">
        <f t="shared" si="0"/>
        <v>0</v>
      </c>
      <c r="T24" s="55">
        <f t="shared" si="1"/>
        <v>0</v>
      </c>
      <c r="U24" s="55">
        <f t="shared" si="2"/>
        <v>0</v>
      </c>
    </row>
    <row r="25" spans="1:21" ht="28.8" x14ac:dyDescent="0.45">
      <c r="A25" s="112"/>
      <c r="B25" s="76"/>
      <c r="C25" s="93" t="s">
        <v>31</v>
      </c>
      <c r="D25" s="94"/>
      <c r="E25" s="95">
        <v>3.4</v>
      </c>
      <c r="F25" s="96"/>
      <c r="G25" s="56">
        <f t="shared" si="5"/>
        <v>0</v>
      </c>
      <c r="H25" s="20"/>
      <c r="I25" s="75"/>
      <c r="J25" s="76"/>
      <c r="K25" s="93" t="s">
        <v>32</v>
      </c>
      <c r="L25" s="94"/>
      <c r="M25" s="95">
        <v>5.25</v>
      </c>
      <c r="N25" s="96">
        <v>5.25</v>
      </c>
      <c r="O25" s="36">
        <f t="shared" si="0"/>
        <v>0</v>
      </c>
      <c r="T25" s="55">
        <f t="shared" si="1"/>
        <v>0</v>
      </c>
      <c r="U25" s="55">
        <f t="shared" si="2"/>
        <v>0</v>
      </c>
    </row>
    <row r="26" spans="1:21" ht="28.8" x14ac:dyDescent="0.45">
      <c r="A26" s="112"/>
      <c r="B26" s="76"/>
      <c r="C26" s="93" t="s">
        <v>33</v>
      </c>
      <c r="D26" s="94"/>
      <c r="E26" s="95">
        <v>0.92</v>
      </c>
      <c r="F26" s="96"/>
      <c r="G26" s="56">
        <f t="shared" si="5"/>
        <v>0</v>
      </c>
      <c r="H26" s="20"/>
      <c r="I26" s="75"/>
      <c r="J26" s="76"/>
      <c r="K26" s="134"/>
      <c r="L26" s="135"/>
      <c r="M26" s="95" t="e">
        <f>#REF!*K26</f>
        <v>#REF!</v>
      </c>
      <c r="N26" s="96">
        <f t="shared" ref="N26:N27" si="6">H26*L26</f>
        <v>0</v>
      </c>
      <c r="O26" s="36"/>
      <c r="T26" s="55">
        <f t="shared" si="1"/>
        <v>0</v>
      </c>
      <c r="U26" s="55">
        <f t="shared" si="2"/>
        <v>0</v>
      </c>
    </row>
    <row r="27" spans="1:21" ht="28.8" x14ac:dyDescent="0.45">
      <c r="A27" s="112"/>
      <c r="B27" s="76"/>
      <c r="C27" s="93" t="s">
        <v>34</v>
      </c>
      <c r="D27" s="94"/>
      <c r="E27" s="95">
        <v>0.92</v>
      </c>
      <c r="F27" s="96"/>
      <c r="G27" s="56">
        <f t="shared" si="5"/>
        <v>0</v>
      </c>
      <c r="H27" s="20"/>
      <c r="I27" s="75"/>
      <c r="J27" s="76"/>
      <c r="K27" s="93" t="s">
        <v>35</v>
      </c>
      <c r="L27" s="94"/>
      <c r="M27" s="95" t="e">
        <f>#REF!*K27</f>
        <v>#REF!</v>
      </c>
      <c r="N27" s="96">
        <f t="shared" si="6"/>
        <v>0</v>
      </c>
      <c r="O27" s="36"/>
      <c r="T27" s="55">
        <f t="shared" si="1"/>
        <v>0</v>
      </c>
      <c r="U27" s="55">
        <f t="shared" si="2"/>
        <v>0</v>
      </c>
    </row>
    <row r="28" spans="1:21" ht="28.8" x14ac:dyDescent="0.45">
      <c r="A28" s="112"/>
      <c r="B28" s="76"/>
      <c r="C28" s="93" t="s">
        <v>36</v>
      </c>
      <c r="D28" s="94"/>
      <c r="E28" s="95">
        <v>0.48</v>
      </c>
      <c r="F28" s="96"/>
      <c r="G28" s="56">
        <f t="shared" si="5"/>
        <v>0</v>
      </c>
      <c r="H28" s="20"/>
      <c r="I28" s="75"/>
      <c r="J28" s="76"/>
      <c r="K28" s="93" t="s">
        <v>37</v>
      </c>
      <c r="L28" s="94"/>
      <c r="M28" s="95">
        <v>2.5</v>
      </c>
      <c r="N28" s="96">
        <v>2.5</v>
      </c>
      <c r="O28" s="36">
        <f>I28*M28</f>
        <v>0</v>
      </c>
      <c r="T28" s="55">
        <f t="shared" si="1"/>
        <v>0</v>
      </c>
      <c r="U28" s="55">
        <f t="shared" si="2"/>
        <v>0</v>
      </c>
    </row>
    <row r="29" spans="1:21" ht="28.8" x14ac:dyDescent="0.45">
      <c r="A29" s="112"/>
      <c r="B29" s="76"/>
      <c r="C29" s="93" t="s">
        <v>38</v>
      </c>
      <c r="D29" s="94"/>
      <c r="E29" s="95">
        <v>0.95</v>
      </c>
      <c r="F29" s="96"/>
      <c r="G29" s="56">
        <f t="shared" si="5"/>
        <v>0</v>
      </c>
      <c r="H29" s="20"/>
      <c r="I29" s="75"/>
      <c r="J29" s="76"/>
      <c r="K29" s="93" t="s">
        <v>39</v>
      </c>
      <c r="L29" s="94"/>
      <c r="M29" s="95">
        <v>2.5</v>
      </c>
      <c r="N29" s="96">
        <v>2.5</v>
      </c>
      <c r="O29" s="36">
        <f t="shared" ref="O29:O30" si="7">I29*M29</f>
        <v>0</v>
      </c>
      <c r="T29" s="55">
        <f t="shared" si="1"/>
        <v>0</v>
      </c>
      <c r="U29" s="55">
        <f t="shared" si="2"/>
        <v>0</v>
      </c>
    </row>
    <row r="30" spans="1:21" ht="28.8" x14ac:dyDescent="0.45">
      <c r="A30" s="112"/>
      <c r="B30" s="76"/>
      <c r="C30" s="93" t="s">
        <v>40</v>
      </c>
      <c r="D30" s="94"/>
      <c r="E30" s="95">
        <v>2.5</v>
      </c>
      <c r="F30" s="96"/>
      <c r="G30" s="56">
        <f t="shared" si="5"/>
        <v>0</v>
      </c>
      <c r="H30" s="20"/>
      <c r="I30" s="75"/>
      <c r="J30" s="76"/>
      <c r="K30" s="93" t="s">
        <v>41</v>
      </c>
      <c r="L30" s="94"/>
      <c r="M30" s="95">
        <v>0.9</v>
      </c>
      <c r="N30" s="96">
        <v>0.9</v>
      </c>
      <c r="O30" s="36">
        <f t="shared" si="7"/>
        <v>0</v>
      </c>
      <c r="T30" s="55">
        <f t="shared" si="1"/>
        <v>0</v>
      </c>
      <c r="U30" s="55">
        <f t="shared" si="2"/>
        <v>0</v>
      </c>
    </row>
    <row r="31" spans="1:21" ht="28.8" x14ac:dyDescent="0.45">
      <c r="A31" s="112"/>
      <c r="B31" s="76"/>
      <c r="C31" s="93" t="s">
        <v>42</v>
      </c>
      <c r="D31" s="94"/>
      <c r="E31" s="95">
        <v>1.1499999999999999</v>
      </c>
      <c r="F31" s="96"/>
      <c r="G31" s="56"/>
      <c r="H31" s="20"/>
      <c r="I31" s="75"/>
      <c r="J31" s="76"/>
      <c r="K31" s="134"/>
      <c r="L31" s="135"/>
      <c r="M31" s="95" t="e">
        <f>#REF!*K31</f>
        <v>#REF!</v>
      </c>
      <c r="N31" s="96">
        <f t="shared" ref="N31:N32" si="8">H31*L31</f>
        <v>0</v>
      </c>
      <c r="O31" s="36"/>
      <c r="T31" s="55">
        <f t="shared" si="1"/>
        <v>0</v>
      </c>
      <c r="U31" s="55">
        <f t="shared" si="2"/>
        <v>0</v>
      </c>
    </row>
    <row r="32" spans="1:21" ht="28.8" x14ac:dyDescent="0.45">
      <c r="A32" s="112"/>
      <c r="B32" s="76"/>
      <c r="C32" s="134"/>
      <c r="D32" s="135"/>
      <c r="E32" s="115"/>
      <c r="F32" s="116"/>
      <c r="G32" s="42"/>
      <c r="H32" s="20"/>
      <c r="I32" s="75"/>
      <c r="J32" s="76"/>
      <c r="K32" s="93" t="s">
        <v>43</v>
      </c>
      <c r="L32" s="94"/>
      <c r="M32" s="95" t="e">
        <f>#REF!*K32</f>
        <v>#REF!</v>
      </c>
      <c r="N32" s="96">
        <f t="shared" si="8"/>
        <v>0</v>
      </c>
      <c r="O32" s="36"/>
      <c r="T32" s="55">
        <f t="shared" si="1"/>
        <v>0</v>
      </c>
      <c r="U32" s="55">
        <f t="shared" si="2"/>
        <v>0</v>
      </c>
    </row>
    <row r="33" spans="1:21" ht="28.8" x14ac:dyDescent="0.45">
      <c r="A33" s="112"/>
      <c r="B33" s="76"/>
      <c r="C33" s="93" t="s">
        <v>44</v>
      </c>
      <c r="D33" s="94"/>
      <c r="E33" s="115"/>
      <c r="F33" s="116"/>
      <c r="G33" s="42"/>
      <c r="H33" s="20"/>
      <c r="I33" s="75"/>
      <c r="J33" s="76"/>
      <c r="K33" s="93" t="s">
        <v>45</v>
      </c>
      <c r="L33" s="94"/>
      <c r="M33" s="95">
        <v>0.64</v>
      </c>
      <c r="N33" s="96">
        <v>0.64</v>
      </c>
      <c r="O33" s="36">
        <f t="shared" ref="O33:O44" si="9">I33*M33</f>
        <v>0</v>
      </c>
      <c r="T33" s="55">
        <f t="shared" si="1"/>
        <v>0</v>
      </c>
      <c r="U33" s="55">
        <f t="shared" si="2"/>
        <v>0</v>
      </c>
    </row>
    <row r="34" spans="1:21" ht="28.8" x14ac:dyDescent="0.45">
      <c r="A34" s="112"/>
      <c r="B34" s="76"/>
      <c r="C34" s="93" t="s">
        <v>46</v>
      </c>
      <c r="D34" s="94"/>
      <c r="E34" s="95">
        <v>11.75</v>
      </c>
      <c r="F34" s="96"/>
      <c r="G34" s="56">
        <f t="shared" ref="G34:G41" si="10">A34*E34</f>
        <v>0</v>
      </c>
      <c r="H34" s="20"/>
      <c r="I34" s="75"/>
      <c r="J34" s="76"/>
      <c r="K34" s="93" t="s">
        <v>47</v>
      </c>
      <c r="L34" s="94"/>
      <c r="M34" s="95">
        <v>0.64</v>
      </c>
      <c r="N34" s="96">
        <v>0.64</v>
      </c>
      <c r="O34" s="36">
        <f t="shared" si="9"/>
        <v>0</v>
      </c>
      <c r="T34" s="55">
        <f t="shared" si="1"/>
        <v>0</v>
      </c>
      <c r="U34" s="55">
        <f t="shared" si="2"/>
        <v>0</v>
      </c>
    </row>
    <row r="35" spans="1:21" ht="28.8" x14ac:dyDescent="0.45">
      <c r="A35" s="112"/>
      <c r="B35" s="76"/>
      <c r="C35" s="93" t="s">
        <v>48</v>
      </c>
      <c r="D35" s="94"/>
      <c r="E35" s="95">
        <v>0.75</v>
      </c>
      <c r="F35" s="96"/>
      <c r="G35" s="56">
        <f t="shared" si="10"/>
        <v>0</v>
      </c>
      <c r="H35" s="20"/>
      <c r="I35" s="75"/>
      <c r="J35" s="76"/>
      <c r="K35" s="93" t="s">
        <v>49</v>
      </c>
      <c r="L35" s="94"/>
      <c r="M35" s="95">
        <v>0.64</v>
      </c>
      <c r="N35" s="96">
        <v>0.64</v>
      </c>
      <c r="O35" s="36">
        <f t="shared" si="9"/>
        <v>0</v>
      </c>
      <c r="R35" s="5"/>
      <c r="T35" s="55">
        <f t="shared" si="1"/>
        <v>0</v>
      </c>
      <c r="U35" s="55">
        <f t="shared" si="2"/>
        <v>0</v>
      </c>
    </row>
    <row r="36" spans="1:21" ht="28.8" x14ac:dyDescent="0.45">
      <c r="A36" s="112"/>
      <c r="B36" s="76"/>
      <c r="C36" s="93" t="s">
        <v>50</v>
      </c>
      <c r="D36" s="94"/>
      <c r="E36" s="95">
        <v>2.5</v>
      </c>
      <c r="F36" s="96"/>
      <c r="G36" s="56">
        <f t="shared" si="10"/>
        <v>0</v>
      </c>
      <c r="H36" s="20"/>
      <c r="I36" s="75"/>
      <c r="J36" s="76"/>
      <c r="K36" s="93" t="s">
        <v>51</v>
      </c>
      <c r="L36" s="94"/>
      <c r="M36" s="95">
        <v>0.64</v>
      </c>
      <c r="N36" s="96">
        <v>0.64</v>
      </c>
      <c r="O36" s="36">
        <f t="shared" si="9"/>
        <v>0</v>
      </c>
      <c r="R36" s="5"/>
      <c r="T36" s="55">
        <f t="shared" si="1"/>
        <v>0</v>
      </c>
      <c r="U36" s="55">
        <f t="shared" si="2"/>
        <v>0</v>
      </c>
    </row>
    <row r="37" spans="1:21" ht="28.8" x14ac:dyDescent="0.45">
      <c r="A37" s="112"/>
      <c r="B37" s="76"/>
      <c r="C37" s="93" t="s">
        <v>52</v>
      </c>
      <c r="D37" s="94"/>
      <c r="E37" s="95">
        <v>8.6</v>
      </c>
      <c r="F37" s="96"/>
      <c r="G37" s="56">
        <f t="shared" si="10"/>
        <v>0</v>
      </c>
      <c r="H37" s="20"/>
      <c r="I37" s="75"/>
      <c r="J37" s="76"/>
      <c r="K37" s="93" t="s">
        <v>53</v>
      </c>
      <c r="L37" s="94"/>
      <c r="M37" s="95">
        <v>0.64</v>
      </c>
      <c r="N37" s="96">
        <v>0.64</v>
      </c>
      <c r="O37" s="36">
        <f t="shared" si="9"/>
        <v>0</v>
      </c>
      <c r="R37" s="5"/>
      <c r="T37" s="55">
        <f t="shared" si="1"/>
        <v>0</v>
      </c>
      <c r="U37" s="55">
        <f t="shared" si="2"/>
        <v>0</v>
      </c>
    </row>
    <row r="38" spans="1:21" ht="28.8" x14ac:dyDescent="0.45">
      <c r="A38" s="112"/>
      <c r="B38" s="76"/>
      <c r="C38" s="93" t="s">
        <v>54</v>
      </c>
      <c r="D38" s="94"/>
      <c r="E38" s="95">
        <v>5.25</v>
      </c>
      <c r="F38" s="96"/>
      <c r="G38" s="56">
        <f t="shared" si="10"/>
        <v>0</v>
      </c>
      <c r="H38" s="20"/>
      <c r="I38" s="75"/>
      <c r="J38" s="76"/>
      <c r="K38" s="93" t="s">
        <v>55</v>
      </c>
      <c r="L38" s="94"/>
      <c r="M38" s="95">
        <v>0.64</v>
      </c>
      <c r="N38" s="96">
        <v>0.64</v>
      </c>
      <c r="O38" s="36">
        <f t="shared" si="9"/>
        <v>0</v>
      </c>
      <c r="R38" s="5"/>
      <c r="T38" s="55">
        <f t="shared" si="1"/>
        <v>0</v>
      </c>
      <c r="U38" s="55">
        <f t="shared" si="2"/>
        <v>0</v>
      </c>
    </row>
    <row r="39" spans="1:21" ht="28.8" x14ac:dyDescent="0.45">
      <c r="A39" s="112"/>
      <c r="B39" s="76"/>
      <c r="C39" s="93" t="s">
        <v>56</v>
      </c>
      <c r="D39" s="94"/>
      <c r="E39" s="95">
        <v>12</v>
      </c>
      <c r="F39" s="96"/>
      <c r="G39" s="56">
        <f t="shared" si="10"/>
        <v>0</v>
      </c>
      <c r="H39" s="20"/>
      <c r="I39" s="75"/>
      <c r="J39" s="76"/>
      <c r="K39" s="93" t="s">
        <v>57</v>
      </c>
      <c r="L39" s="94"/>
      <c r="M39" s="95">
        <v>0.64</v>
      </c>
      <c r="N39" s="96">
        <v>0.64</v>
      </c>
      <c r="O39" s="36">
        <f t="shared" si="9"/>
        <v>0</v>
      </c>
      <c r="T39" s="55">
        <f t="shared" si="1"/>
        <v>0</v>
      </c>
      <c r="U39" s="55">
        <f t="shared" si="2"/>
        <v>0</v>
      </c>
    </row>
    <row r="40" spans="1:21" ht="28.8" x14ac:dyDescent="0.45">
      <c r="A40" s="112"/>
      <c r="B40" s="76"/>
      <c r="C40" s="93" t="s">
        <v>58</v>
      </c>
      <c r="D40" s="94"/>
      <c r="E40" s="95">
        <v>3.4</v>
      </c>
      <c r="F40" s="96"/>
      <c r="G40" s="56">
        <f t="shared" si="10"/>
        <v>0</v>
      </c>
      <c r="H40" s="20"/>
      <c r="I40" s="75"/>
      <c r="J40" s="76"/>
      <c r="K40" s="93" t="s">
        <v>59</v>
      </c>
      <c r="L40" s="94"/>
      <c r="M40" s="95">
        <v>0.64</v>
      </c>
      <c r="N40" s="96">
        <v>0.64</v>
      </c>
      <c r="O40" s="36">
        <f t="shared" si="9"/>
        <v>0</v>
      </c>
      <c r="T40" s="55">
        <f t="shared" si="1"/>
        <v>0</v>
      </c>
      <c r="U40" s="55">
        <f t="shared" si="2"/>
        <v>0</v>
      </c>
    </row>
    <row r="41" spans="1:21" ht="29.4" thickBot="1" x14ac:dyDescent="0.5">
      <c r="A41" s="112"/>
      <c r="B41" s="76"/>
      <c r="C41" s="141" t="s">
        <v>60</v>
      </c>
      <c r="D41" s="142"/>
      <c r="E41" s="143">
        <v>2.5</v>
      </c>
      <c r="F41" s="144"/>
      <c r="G41" s="58">
        <f t="shared" si="10"/>
        <v>0</v>
      </c>
      <c r="H41" s="20"/>
      <c r="I41" s="75"/>
      <c r="J41" s="76"/>
      <c r="K41" s="93" t="s">
        <v>61</v>
      </c>
      <c r="L41" s="94"/>
      <c r="M41" s="95">
        <v>0.64</v>
      </c>
      <c r="N41" s="96">
        <v>0.64</v>
      </c>
      <c r="O41" s="36">
        <f t="shared" si="9"/>
        <v>0</v>
      </c>
      <c r="T41" s="55">
        <f t="shared" si="1"/>
        <v>0</v>
      </c>
      <c r="U41" s="55">
        <f t="shared" si="2"/>
        <v>0</v>
      </c>
    </row>
    <row r="42" spans="1:21" ht="29.4" thickBot="1" x14ac:dyDescent="0.5">
      <c r="A42" s="85"/>
      <c r="B42" s="86"/>
      <c r="C42" s="71" t="s">
        <v>108</v>
      </c>
      <c r="D42" s="72"/>
      <c r="E42" s="72"/>
      <c r="F42" s="73"/>
      <c r="G42" s="52">
        <f>T42</f>
        <v>0</v>
      </c>
      <c r="H42" s="20"/>
      <c r="I42" s="75"/>
      <c r="J42" s="76"/>
      <c r="K42" s="93" t="s">
        <v>62</v>
      </c>
      <c r="L42" s="94"/>
      <c r="M42" s="95">
        <v>3.5</v>
      </c>
      <c r="N42" s="96">
        <v>3.5</v>
      </c>
      <c r="O42" s="36">
        <f t="shared" si="9"/>
        <v>0</v>
      </c>
      <c r="T42" s="55">
        <f>SUM(T8:T41)</f>
        <v>0</v>
      </c>
      <c r="U42" s="55">
        <f t="shared" si="2"/>
        <v>0</v>
      </c>
    </row>
    <row r="43" spans="1:21" ht="28.8" x14ac:dyDescent="0.45">
      <c r="A43" s="97"/>
      <c r="B43" s="74"/>
      <c r="C43" s="74"/>
      <c r="D43" s="74"/>
      <c r="E43" s="74"/>
      <c r="F43" s="74"/>
      <c r="G43" s="24"/>
      <c r="H43" s="20"/>
      <c r="I43" s="75"/>
      <c r="J43" s="76"/>
      <c r="K43" s="93" t="s">
        <v>63</v>
      </c>
      <c r="L43" s="94"/>
      <c r="M43" s="95">
        <v>3.5</v>
      </c>
      <c r="N43" s="96">
        <v>3.5</v>
      </c>
      <c r="O43" s="36">
        <f t="shared" si="9"/>
        <v>0</v>
      </c>
      <c r="U43" s="55">
        <f t="shared" si="2"/>
        <v>0</v>
      </c>
    </row>
    <row r="44" spans="1:21" ht="30" customHeight="1" thickBot="1" x14ac:dyDescent="0.5">
      <c r="A44" s="97"/>
      <c r="B44" s="74"/>
      <c r="C44" s="74"/>
      <c r="D44" s="74"/>
      <c r="E44" s="74"/>
      <c r="F44" s="74"/>
      <c r="G44" s="24"/>
      <c r="H44" s="20"/>
      <c r="I44" s="75"/>
      <c r="J44" s="76"/>
      <c r="K44" s="93" t="s">
        <v>64</v>
      </c>
      <c r="L44" s="94"/>
      <c r="M44" s="95">
        <v>0.64</v>
      </c>
      <c r="N44" s="96">
        <v>0.64</v>
      </c>
      <c r="O44" s="38">
        <f t="shared" si="9"/>
        <v>0</v>
      </c>
      <c r="U44" s="55">
        <f t="shared" si="2"/>
        <v>0</v>
      </c>
    </row>
    <row r="45" spans="1:21" ht="30" customHeight="1" thickBot="1" x14ac:dyDescent="0.5">
      <c r="A45" s="2"/>
      <c r="B45" s="24"/>
      <c r="C45" s="24"/>
      <c r="D45" s="24"/>
      <c r="E45" s="64"/>
      <c r="F45" s="64"/>
      <c r="G45" s="25"/>
      <c r="H45" s="20"/>
      <c r="I45" s="64"/>
      <c r="J45" s="92"/>
      <c r="K45" s="71" t="s">
        <v>109</v>
      </c>
      <c r="L45" s="72"/>
      <c r="M45" s="72"/>
      <c r="N45" s="73"/>
      <c r="O45" s="51">
        <f>U45</f>
        <v>0</v>
      </c>
      <c r="U45" s="55">
        <f>SUM(U17:U44)</f>
        <v>0</v>
      </c>
    </row>
    <row r="46" spans="1:21" ht="29.4" thickBot="1" x14ac:dyDescent="0.5">
      <c r="A46" s="145"/>
      <c r="B46" s="146"/>
      <c r="C46" s="146"/>
      <c r="D46" s="146"/>
      <c r="E46" s="98"/>
      <c r="F46" s="98"/>
      <c r="G46" s="43"/>
      <c r="H46" s="21"/>
      <c r="I46" s="98"/>
      <c r="J46" s="98"/>
      <c r="K46" s="90" t="s">
        <v>122</v>
      </c>
      <c r="L46" s="90"/>
      <c r="M46" s="90"/>
      <c r="N46" s="91"/>
      <c r="O46" s="59">
        <f>G42+O45</f>
        <v>0</v>
      </c>
      <c r="P46" s="7"/>
      <c r="Q46" s="7"/>
      <c r="R46" s="7"/>
      <c r="S46" s="7"/>
    </row>
    <row r="47" spans="1:21" ht="28.8" customHeight="1" x14ac:dyDescent="0.45">
      <c r="A47" s="77" t="s">
        <v>128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</row>
    <row r="48" spans="1:21" ht="28.8" x14ac:dyDescent="0.45">
      <c r="A48" s="24"/>
      <c r="B48" s="24"/>
      <c r="C48" s="24"/>
      <c r="D48" s="24"/>
      <c r="E48" s="25"/>
      <c r="F48" s="25"/>
      <c r="G48" s="24"/>
      <c r="H48" s="25"/>
      <c r="I48" s="25"/>
      <c r="J48" s="25"/>
      <c r="K48" s="26"/>
      <c r="L48" s="26"/>
      <c r="M48" s="26"/>
      <c r="N48" s="26"/>
      <c r="O48" s="30"/>
    </row>
    <row r="49" spans="1:22" ht="29.4" thickBot="1" x14ac:dyDescent="0.5">
      <c r="A49" s="24"/>
      <c r="B49" s="24"/>
      <c r="C49" s="24"/>
      <c r="D49" s="24"/>
      <c r="E49" s="25"/>
      <c r="F49" s="25"/>
      <c r="G49" s="24"/>
      <c r="H49" s="25"/>
      <c r="I49" s="25"/>
      <c r="J49" s="25"/>
      <c r="K49" s="26"/>
      <c r="L49" s="26"/>
      <c r="M49" s="26"/>
      <c r="N49" s="26"/>
      <c r="O49" s="30"/>
    </row>
    <row r="50" spans="1:22" ht="28.8" customHeight="1" x14ac:dyDescent="0.25">
      <c r="A50" s="87" t="s">
        <v>121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9"/>
    </row>
    <row r="51" spans="1:22" ht="28.2" thickBot="1" x14ac:dyDescent="0.5">
      <c r="A51" s="78" t="s">
        <v>139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79"/>
    </row>
    <row r="52" spans="1:22" ht="28.8" x14ac:dyDescent="0.25">
      <c r="A52" s="101" t="str">
        <f>A3</f>
        <v xml:space="preserve">Date: </v>
      </c>
      <c r="B52" s="102"/>
      <c r="C52" s="102"/>
      <c r="D52" s="102"/>
      <c r="E52" s="102"/>
      <c r="F52" s="102"/>
      <c r="G52" s="102"/>
      <c r="H52" s="9"/>
      <c r="I52" s="82" t="str">
        <f>I3</f>
        <v>Contact Name:</v>
      </c>
      <c r="J52" s="102"/>
      <c r="K52" s="102"/>
      <c r="L52" s="102"/>
      <c r="M52" s="102"/>
      <c r="N52" s="102"/>
      <c r="O52" s="103"/>
    </row>
    <row r="53" spans="1:22" ht="28.8" customHeight="1" x14ac:dyDescent="0.45">
      <c r="A53" s="139" t="str">
        <f>A4</f>
        <v>Group Name:</v>
      </c>
      <c r="B53" s="140"/>
      <c r="C53" s="140"/>
      <c r="D53" s="140"/>
      <c r="E53" s="140"/>
      <c r="F53" s="140"/>
      <c r="G53" s="140"/>
      <c r="H53" s="9"/>
      <c r="I53" s="47" t="str">
        <f>I4</f>
        <v>Phone Number:</v>
      </c>
      <c r="J53" s="47"/>
      <c r="K53" s="48"/>
      <c r="L53" s="49"/>
      <c r="M53" s="62"/>
      <c r="N53" s="63"/>
      <c r="O53" s="17"/>
    </row>
    <row r="54" spans="1:22" ht="29.4" thickBot="1" x14ac:dyDescent="0.5">
      <c r="A54" s="32"/>
      <c r="B54" s="33"/>
      <c r="C54" s="33"/>
      <c r="D54" s="33"/>
      <c r="E54" s="64" t="s">
        <v>136</v>
      </c>
      <c r="F54" s="64"/>
      <c r="G54" s="25"/>
      <c r="H54" s="31"/>
      <c r="I54" s="34"/>
      <c r="J54" s="33"/>
      <c r="K54" s="33"/>
      <c r="L54" s="33"/>
      <c r="M54" s="65" t="s">
        <v>136</v>
      </c>
      <c r="N54" s="66"/>
      <c r="O54" s="17"/>
    </row>
    <row r="55" spans="1:22" ht="28.8" customHeight="1" x14ac:dyDescent="0.45">
      <c r="A55" s="80" t="s">
        <v>0</v>
      </c>
      <c r="B55" s="81"/>
      <c r="C55" s="82" t="s">
        <v>110</v>
      </c>
      <c r="D55" s="83"/>
      <c r="E55" s="65" t="s">
        <v>1</v>
      </c>
      <c r="F55" s="66"/>
      <c r="G55" s="41" t="s">
        <v>137</v>
      </c>
      <c r="H55" s="9"/>
      <c r="I55" s="84" t="s">
        <v>0</v>
      </c>
      <c r="J55" s="81"/>
      <c r="K55" s="82" t="s">
        <v>110</v>
      </c>
      <c r="L55" s="83"/>
      <c r="M55" s="65" t="s">
        <v>1</v>
      </c>
      <c r="N55" s="66"/>
      <c r="O55" s="17" t="s">
        <v>137</v>
      </c>
      <c r="P55" s="6"/>
      <c r="Q55" s="6"/>
      <c r="R55" s="6"/>
      <c r="S55" s="6"/>
      <c r="T55" s="6"/>
      <c r="U55" s="6"/>
      <c r="V55" s="6"/>
    </row>
    <row r="56" spans="1:22" ht="28.8" x14ac:dyDescent="0.45">
      <c r="A56" s="136"/>
      <c r="B56" s="116"/>
      <c r="C56" s="137" t="s">
        <v>65</v>
      </c>
      <c r="D56" s="138"/>
      <c r="E56" s="115"/>
      <c r="F56" s="116"/>
      <c r="G56" s="40"/>
      <c r="H56" s="9"/>
      <c r="I56" s="67"/>
      <c r="J56" s="68"/>
      <c r="K56" s="69" t="s">
        <v>66</v>
      </c>
      <c r="L56" s="70"/>
      <c r="M56" s="67"/>
      <c r="N56" s="68"/>
      <c r="O56" s="17"/>
    </row>
    <row r="57" spans="1:22" ht="28.8" x14ac:dyDescent="0.55000000000000004">
      <c r="A57" s="136"/>
      <c r="B57" s="116"/>
      <c r="C57" s="137" t="s">
        <v>67</v>
      </c>
      <c r="D57" s="138"/>
      <c r="E57" s="147">
        <v>0.28999999999999998</v>
      </c>
      <c r="F57" s="148"/>
      <c r="G57" s="44">
        <f>A57*E57</f>
        <v>0</v>
      </c>
      <c r="H57" s="9"/>
      <c r="I57" s="115"/>
      <c r="J57" s="116"/>
      <c r="K57" s="137" t="s">
        <v>68</v>
      </c>
      <c r="L57" s="138"/>
      <c r="M57" s="147">
        <v>4.37</v>
      </c>
      <c r="N57" s="148"/>
      <c r="O57" s="39">
        <f>I57*M57</f>
        <v>0</v>
      </c>
    </row>
    <row r="58" spans="1:22" ht="28.8" x14ac:dyDescent="0.55000000000000004">
      <c r="A58" s="136"/>
      <c r="B58" s="116"/>
      <c r="C58" s="137" t="s">
        <v>69</v>
      </c>
      <c r="D58" s="138"/>
      <c r="E58" s="147">
        <v>0.28999999999999998</v>
      </c>
      <c r="F58" s="148"/>
      <c r="G58" s="44">
        <f t="shared" ref="G58:G81" si="11">A58*E58</f>
        <v>0</v>
      </c>
      <c r="H58" s="9"/>
      <c r="I58" s="115"/>
      <c r="J58" s="116"/>
      <c r="K58" s="137" t="s">
        <v>70</v>
      </c>
      <c r="L58" s="138"/>
      <c r="M58" s="147">
        <v>4.37</v>
      </c>
      <c r="N58" s="148"/>
      <c r="O58" s="39">
        <f t="shared" ref="O58:O75" si="12">I58*M58</f>
        <v>0</v>
      </c>
      <c r="P58" s="7"/>
      <c r="Q58" s="4"/>
    </row>
    <row r="59" spans="1:22" ht="28.8" x14ac:dyDescent="0.55000000000000004">
      <c r="A59" s="136"/>
      <c r="B59" s="116"/>
      <c r="C59" s="137" t="s">
        <v>71</v>
      </c>
      <c r="D59" s="138"/>
      <c r="E59" s="147">
        <v>0.28999999999999998</v>
      </c>
      <c r="F59" s="148"/>
      <c r="G59" s="44">
        <f t="shared" si="11"/>
        <v>0</v>
      </c>
      <c r="H59" s="9"/>
      <c r="I59" s="115"/>
      <c r="J59" s="116"/>
      <c r="K59" s="137" t="s">
        <v>72</v>
      </c>
      <c r="L59" s="138"/>
      <c r="M59" s="147">
        <v>4.37</v>
      </c>
      <c r="N59" s="148"/>
      <c r="O59" s="39">
        <f t="shared" si="12"/>
        <v>0</v>
      </c>
      <c r="Q59" s="8"/>
    </row>
    <row r="60" spans="1:22" ht="28.8" x14ac:dyDescent="0.55000000000000004">
      <c r="A60" s="136"/>
      <c r="B60" s="116"/>
      <c r="C60" s="137" t="s">
        <v>73</v>
      </c>
      <c r="D60" s="138"/>
      <c r="E60" s="147">
        <v>0.28999999999999998</v>
      </c>
      <c r="F60" s="148"/>
      <c r="G60" s="44">
        <f t="shared" si="11"/>
        <v>0</v>
      </c>
      <c r="H60" s="9"/>
      <c r="I60" s="115"/>
      <c r="J60" s="116"/>
      <c r="K60" s="137" t="s">
        <v>74</v>
      </c>
      <c r="L60" s="138"/>
      <c r="M60" s="147">
        <v>4.37</v>
      </c>
      <c r="N60" s="148"/>
      <c r="O60" s="39">
        <f t="shared" si="12"/>
        <v>0</v>
      </c>
    </row>
    <row r="61" spans="1:22" ht="28.8" x14ac:dyDescent="0.55000000000000004">
      <c r="A61" s="136"/>
      <c r="B61" s="116"/>
      <c r="C61" s="137" t="s">
        <v>75</v>
      </c>
      <c r="D61" s="138"/>
      <c r="E61" s="147">
        <v>0.28999999999999998</v>
      </c>
      <c r="F61" s="148"/>
      <c r="G61" s="44">
        <f t="shared" si="11"/>
        <v>0</v>
      </c>
      <c r="H61" s="9"/>
      <c r="I61" s="115"/>
      <c r="J61" s="116"/>
      <c r="K61" s="137" t="s">
        <v>76</v>
      </c>
      <c r="L61" s="138"/>
      <c r="M61" s="147">
        <v>4.37</v>
      </c>
      <c r="N61" s="148"/>
      <c r="O61" s="39">
        <f t="shared" si="12"/>
        <v>0</v>
      </c>
    </row>
    <row r="62" spans="1:22" ht="28.8" x14ac:dyDescent="0.55000000000000004">
      <c r="A62" s="136"/>
      <c r="B62" s="116"/>
      <c r="C62" s="137" t="s">
        <v>77</v>
      </c>
      <c r="D62" s="138"/>
      <c r="E62" s="147">
        <v>0.28999999999999998</v>
      </c>
      <c r="F62" s="148"/>
      <c r="G62" s="44">
        <f t="shared" si="11"/>
        <v>0</v>
      </c>
      <c r="H62" s="9"/>
      <c r="I62" s="115"/>
      <c r="J62" s="116"/>
      <c r="K62" s="137" t="s">
        <v>78</v>
      </c>
      <c r="L62" s="138"/>
      <c r="M62" s="147">
        <v>4.37</v>
      </c>
      <c r="N62" s="148"/>
      <c r="O62" s="39">
        <f t="shared" si="12"/>
        <v>0</v>
      </c>
    </row>
    <row r="63" spans="1:22" ht="28.8" x14ac:dyDescent="0.55000000000000004">
      <c r="A63" s="136"/>
      <c r="B63" s="116"/>
      <c r="C63" s="137" t="s">
        <v>79</v>
      </c>
      <c r="D63" s="138"/>
      <c r="E63" s="147">
        <v>0.28999999999999998</v>
      </c>
      <c r="F63" s="148"/>
      <c r="G63" s="44">
        <f t="shared" si="11"/>
        <v>0</v>
      </c>
      <c r="H63" s="9"/>
      <c r="I63" s="115"/>
      <c r="J63" s="116"/>
      <c r="K63" s="137" t="s">
        <v>80</v>
      </c>
      <c r="L63" s="138"/>
      <c r="M63" s="147">
        <v>4.37</v>
      </c>
      <c r="N63" s="148"/>
      <c r="O63" s="39">
        <f t="shared" si="12"/>
        <v>0</v>
      </c>
    </row>
    <row r="64" spans="1:22" ht="28.8" x14ac:dyDescent="0.55000000000000004">
      <c r="A64" s="136"/>
      <c r="B64" s="116"/>
      <c r="C64" s="137" t="s">
        <v>81</v>
      </c>
      <c r="D64" s="138"/>
      <c r="E64" s="147">
        <v>0.28999999999999998</v>
      </c>
      <c r="F64" s="148"/>
      <c r="G64" s="44">
        <f t="shared" si="11"/>
        <v>0</v>
      </c>
      <c r="H64" s="9"/>
      <c r="I64" s="115"/>
      <c r="J64" s="116"/>
      <c r="K64" s="137" t="s">
        <v>82</v>
      </c>
      <c r="L64" s="138"/>
      <c r="M64" s="147">
        <v>4.37</v>
      </c>
      <c r="N64" s="148"/>
      <c r="O64" s="39">
        <f t="shared" si="12"/>
        <v>0</v>
      </c>
    </row>
    <row r="65" spans="1:24" ht="28.8" x14ac:dyDescent="0.55000000000000004">
      <c r="A65" s="136"/>
      <c r="B65" s="116"/>
      <c r="C65" s="137" t="s">
        <v>112</v>
      </c>
      <c r="D65" s="138"/>
      <c r="E65" s="147">
        <v>0.28999999999999998</v>
      </c>
      <c r="F65" s="148"/>
      <c r="G65" s="44">
        <f t="shared" si="11"/>
        <v>0</v>
      </c>
      <c r="H65" s="9"/>
      <c r="I65" s="115"/>
      <c r="J65" s="116"/>
      <c r="K65" s="137" t="s">
        <v>83</v>
      </c>
      <c r="L65" s="138"/>
      <c r="M65" s="147">
        <v>4.37</v>
      </c>
      <c r="N65" s="148"/>
      <c r="O65" s="39">
        <f t="shared" si="12"/>
        <v>0</v>
      </c>
    </row>
    <row r="66" spans="1:24" ht="28.8" x14ac:dyDescent="0.55000000000000004">
      <c r="A66" s="136"/>
      <c r="B66" s="116"/>
      <c r="C66" s="149" t="s">
        <v>84</v>
      </c>
      <c r="D66" s="150"/>
      <c r="E66" s="147">
        <v>0.28999999999999998</v>
      </c>
      <c r="F66" s="148"/>
      <c r="G66" s="44">
        <f t="shared" si="11"/>
        <v>0</v>
      </c>
      <c r="H66" s="9"/>
      <c r="I66" s="115"/>
      <c r="J66" s="116"/>
      <c r="K66" s="149" t="s">
        <v>85</v>
      </c>
      <c r="L66" s="150"/>
      <c r="M66" s="147">
        <v>4.37</v>
      </c>
      <c r="N66" s="148"/>
      <c r="O66" s="39">
        <f t="shared" si="12"/>
        <v>0</v>
      </c>
    </row>
    <row r="67" spans="1:24" ht="28.8" x14ac:dyDescent="0.55000000000000004">
      <c r="A67" s="136"/>
      <c r="B67" s="116"/>
      <c r="C67" s="137" t="s">
        <v>86</v>
      </c>
      <c r="D67" s="138"/>
      <c r="E67" s="147">
        <v>0.28999999999999998</v>
      </c>
      <c r="F67" s="148"/>
      <c r="G67" s="44">
        <f t="shared" si="11"/>
        <v>0</v>
      </c>
      <c r="H67" s="9"/>
      <c r="I67" s="115"/>
      <c r="J67" s="116"/>
      <c r="K67" s="137" t="s">
        <v>87</v>
      </c>
      <c r="L67" s="138"/>
      <c r="M67" s="147">
        <v>4.37</v>
      </c>
      <c r="N67" s="148"/>
      <c r="O67" s="39">
        <f t="shared" si="12"/>
        <v>0</v>
      </c>
    </row>
    <row r="68" spans="1:24" ht="28.8" x14ac:dyDescent="0.55000000000000004">
      <c r="A68" s="136"/>
      <c r="B68" s="116"/>
      <c r="C68" s="137" t="s">
        <v>88</v>
      </c>
      <c r="D68" s="138"/>
      <c r="E68" s="147">
        <v>0.28999999999999998</v>
      </c>
      <c r="F68" s="148"/>
      <c r="G68" s="44">
        <f t="shared" si="11"/>
        <v>0</v>
      </c>
      <c r="H68" s="9"/>
      <c r="I68" s="115"/>
      <c r="J68" s="116"/>
      <c r="K68" s="137" t="s">
        <v>89</v>
      </c>
      <c r="L68" s="138"/>
      <c r="M68" s="147">
        <v>4.37</v>
      </c>
      <c r="N68" s="148"/>
      <c r="O68" s="39">
        <f t="shared" si="12"/>
        <v>0</v>
      </c>
    </row>
    <row r="69" spans="1:24" ht="28.8" x14ac:dyDescent="0.55000000000000004">
      <c r="A69" s="136"/>
      <c r="B69" s="116"/>
      <c r="C69" s="137" t="s">
        <v>90</v>
      </c>
      <c r="D69" s="138"/>
      <c r="E69" s="147">
        <v>0.28999999999999998</v>
      </c>
      <c r="F69" s="148"/>
      <c r="G69" s="44">
        <f t="shared" si="11"/>
        <v>0</v>
      </c>
      <c r="H69" s="9"/>
      <c r="I69" s="115"/>
      <c r="J69" s="116"/>
      <c r="K69" s="137" t="s">
        <v>91</v>
      </c>
      <c r="L69" s="138"/>
      <c r="M69" s="147">
        <v>4.37</v>
      </c>
      <c r="N69" s="148"/>
      <c r="O69" s="39">
        <f t="shared" si="12"/>
        <v>0</v>
      </c>
    </row>
    <row r="70" spans="1:24" ht="28.8" x14ac:dyDescent="0.55000000000000004">
      <c r="A70" s="136"/>
      <c r="B70" s="116"/>
      <c r="C70" s="137" t="s">
        <v>92</v>
      </c>
      <c r="D70" s="138"/>
      <c r="E70" s="147">
        <v>0.28999999999999998</v>
      </c>
      <c r="F70" s="148"/>
      <c r="G70" s="44">
        <f t="shared" si="11"/>
        <v>0</v>
      </c>
      <c r="H70" s="9"/>
      <c r="I70" s="115"/>
      <c r="J70" s="116"/>
      <c r="K70" s="137" t="s">
        <v>93</v>
      </c>
      <c r="L70" s="138"/>
      <c r="M70" s="147">
        <v>4.37</v>
      </c>
      <c r="N70" s="148"/>
      <c r="O70" s="39">
        <f t="shared" si="12"/>
        <v>0</v>
      </c>
      <c r="P70" s="7"/>
    </row>
    <row r="71" spans="1:24" ht="28.8" x14ac:dyDescent="0.55000000000000004">
      <c r="A71" s="136"/>
      <c r="B71" s="116"/>
      <c r="C71" s="137" t="s">
        <v>94</v>
      </c>
      <c r="D71" s="138"/>
      <c r="E71" s="147">
        <v>0.28999999999999998</v>
      </c>
      <c r="F71" s="148"/>
      <c r="G71" s="44">
        <f t="shared" si="11"/>
        <v>0</v>
      </c>
      <c r="H71" s="9"/>
      <c r="I71" s="115"/>
      <c r="J71" s="116"/>
      <c r="K71" s="137" t="s">
        <v>95</v>
      </c>
      <c r="L71" s="138"/>
      <c r="M71" s="147">
        <v>4.37</v>
      </c>
      <c r="N71" s="148"/>
      <c r="O71" s="39">
        <f t="shared" si="12"/>
        <v>0</v>
      </c>
    </row>
    <row r="72" spans="1:24" ht="28.8" x14ac:dyDescent="0.55000000000000004">
      <c r="A72" s="136"/>
      <c r="B72" s="116"/>
      <c r="C72" s="137" t="s">
        <v>96</v>
      </c>
      <c r="D72" s="138"/>
      <c r="E72" s="147">
        <v>0.28999999999999998</v>
      </c>
      <c r="F72" s="148"/>
      <c r="G72" s="44">
        <f t="shared" si="11"/>
        <v>0</v>
      </c>
      <c r="H72" s="9"/>
      <c r="I72" s="115"/>
      <c r="J72" s="116"/>
      <c r="K72" s="137" t="s">
        <v>97</v>
      </c>
      <c r="L72" s="138"/>
      <c r="M72" s="147">
        <v>4.37</v>
      </c>
      <c r="N72" s="148"/>
      <c r="O72" s="39">
        <f t="shared" si="12"/>
        <v>0</v>
      </c>
      <c r="P72" s="7"/>
    </row>
    <row r="73" spans="1:24" ht="28.8" x14ac:dyDescent="0.55000000000000004">
      <c r="A73" s="136"/>
      <c r="B73" s="116"/>
      <c r="C73" s="149" t="s">
        <v>98</v>
      </c>
      <c r="D73" s="150"/>
      <c r="E73" s="179">
        <v>0.38</v>
      </c>
      <c r="F73" s="180"/>
      <c r="G73" s="46">
        <f t="shared" si="11"/>
        <v>0</v>
      </c>
      <c r="H73" s="9"/>
      <c r="I73" s="115"/>
      <c r="J73" s="116"/>
      <c r="K73" s="137" t="s">
        <v>130</v>
      </c>
      <c r="L73" s="181"/>
      <c r="M73" s="147">
        <v>4.37</v>
      </c>
      <c r="N73" s="148"/>
      <c r="O73" s="39">
        <f t="shared" si="12"/>
        <v>0</v>
      </c>
      <c r="P73" s="7"/>
    </row>
    <row r="74" spans="1:24" s="6" customFormat="1" ht="28.8" x14ac:dyDescent="0.55000000000000004">
      <c r="A74" s="136"/>
      <c r="B74" s="116"/>
      <c r="C74" s="137" t="s">
        <v>99</v>
      </c>
      <c r="D74" s="138"/>
      <c r="E74" s="147">
        <v>0.28999999999999998</v>
      </c>
      <c r="F74" s="148"/>
      <c r="G74" s="44">
        <f t="shared" si="11"/>
        <v>0</v>
      </c>
      <c r="H74" s="9"/>
      <c r="I74" s="115"/>
      <c r="J74" s="116"/>
      <c r="K74" s="185" t="s">
        <v>100</v>
      </c>
      <c r="L74" s="181"/>
      <c r="M74" s="147">
        <v>4.37</v>
      </c>
      <c r="N74" s="148"/>
      <c r="O74" s="39">
        <f t="shared" si="12"/>
        <v>0</v>
      </c>
      <c r="Q74" s="1"/>
      <c r="R74" s="1"/>
      <c r="S74" s="1"/>
      <c r="T74" s="1"/>
      <c r="U74" s="1"/>
      <c r="V74" s="1"/>
      <c r="W74" s="1"/>
      <c r="X74" s="1"/>
    </row>
    <row r="75" spans="1:24" ht="28.8" x14ac:dyDescent="0.55000000000000004">
      <c r="A75" s="136"/>
      <c r="B75" s="116"/>
      <c r="C75" s="137" t="s">
        <v>101</v>
      </c>
      <c r="D75" s="138"/>
      <c r="E75" s="147">
        <v>0.28999999999999998</v>
      </c>
      <c r="F75" s="148"/>
      <c r="G75" s="44">
        <f t="shared" si="11"/>
        <v>0</v>
      </c>
      <c r="H75" s="9"/>
      <c r="I75" s="115"/>
      <c r="J75" s="116"/>
      <c r="K75" s="185" t="s">
        <v>131</v>
      </c>
      <c r="L75" s="181"/>
      <c r="M75" s="147">
        <v>28.6</v>
      </c>
      <c r="N75" s="148"/>
      <c r="O75" s="39">
        <f t="shared" si="12"/>
        <v>0</v>
      </c>
    </row>
    <row r="76" spans="1:24" ht="29.4" thickBot="1" x14ac:dyDescent="0.5">
      <c r="A76" s="136"/>
      <c r="B76" s="116"/>
      <c r="C76" s="149" t="s">
        <v>102</v>
      </c>
      <c r="D76" s="150"/>
      <c r="E76" s="179">
        <v>0.56000000000000005</v>
      </c>
      <c r="F76" s="180"/>
      <c r="G76" s="46">
        <f t="shared" si="11"/>
        <v>0</v>
      </c>
      <c r="H76" s="9"/>
      <c r="I76" s="132"/>
      <c r="J76" s="133"/>
      <c r="K76" s="182"/>
      <c r="L76" s="183"/>
      <c r="M76" s="182"/>
      <c r="N76" s="183"/>
      <c r="O76" s="18"/>
    </row>
    <row r="77" spans="1:24" ht="29.4" thickBot="1" x14ac:dyDescent="0.5">
      <c r="A77" s="136"/>
      <c r="B77" s="116"/>
      <c r="C77" s="185" t="s">
        <v>117</v>
      </c>
      <c r="D77" s="181"/>
      <c r="E77" s="179">
        <v>0.28999999999999998</v>
      </c>
      <c r="F77" s="180"/>
      <c r="G77" s="46">
        <f t="shared" si="11"/>
        <v>0</v>
      </c>
      <c r="H77" s="9">
        <v>1.3260000000000001</v>
      </c>
      <c r="I77" s="132"/>
      <c r="J77" s="184"/>
      <c r="K77" s="159" t="s">
        <v>103</v>
      </c>
      <c r="L77" s="160"/>
      <c r="M77" s="160"/>
      <c r="N77" s="161"/>
      <c r="O77" s="50">
        <f>SUM(O57:O75)</f>
        <v>0</v>
      </c>
    </row>
    <row r="78" spans="1:24" ht="29.4" thickBot="1" x14ac:dyDescent="0.6">
      <c r="A78" s="136"/>
      <c r="B78" s="116"/>
      <c r="C78" s="137" t="s">
        <v>104</v>
      </c>
      <c r="D78" s="138"/>
      <c r="E78" s="147">
        <v>0.38</v>
      </c>
      <c r="F78" s="148"/>
      <c r="G78" s="44">
        <f t="shared" si="11"/>
        <v>0</v>
      </c>
      <c r="H78" s="9"/>
      <c r="I78" s="27"/>
      <c r="J78" s="27"/>
      <c r="K78" s="28"/>
      <c r="L78" s="28"/>
      <c r="M78" s="28"/>
      <c r="N78" s="28"/>
      <c r="O78" s="15"/>
    </row>
    <row r="79" spans="1:24" ht="29.4" thickBot="1" x14ac:dyDescent="0.6">
      <c r="A79" s="136"/>
      <c r="B79" s="116"/>
      <c r="C79" s="137" t="s">
        <v>105</v>
      </c>
      <c r="D79" s="138"/>
      <c r="E79" s="147">
        <v>0.44</v>
      </c>
      <c r="F79" s="148"/>
      <c r="G79" s="44">
        <f t="shared" si="11"/>
        <v>0</v>
      </c>
      <c r="H79" s="9"/>
      <c r="I79" s="27"/>
      <c r="J79" s="27"/>
      <c r="K79" s="159" t="s">
        <v>123</v>
      </c>
      <c r="L79" s="160"/>
      <c r="M79" s="160"/>
      <c r="N79" s="161"/>
      <c r="O79" s="50">
        <f>G82+O77</f>
        <v>0</v>
      </c>
    </row>
    <row r="80" spans="1:24" ht="29.4" thickBot="1" x14ac:dyDescent="0.6">
      <c r="A80" s="136"/>
      <c r="B80" s="116"/>
      <c r="C80" s="137" t="s">
        <v>106</v>
      </c>
      <c r="D80" s="138"/>
      <c r="E80" s="147">
        <v>0.28999999999999998</v>
      </c>
      <c r="F80" s="148"/>
      <c r="G80" s="44">
        <f t="shared" si="11"/>
        <v>0</v>
      </c>
      <c r="H80" s="9"/>
      <c r="O80" s="14"/>
    </row>
    <row r="81" spans="1:15" ht="30.6" thickBot="1" x14ac:dyDescent="0.6">
      <c r="A81" s="136"/>
      <c r="B81" s="116"/>
      <c r="C81" s="137" t="s">
        <v>107</v>
      </c>
      <c r="D81" s="138"/>
      <c r="E81" s="147">
        <v>0.38</v>
      </c>
      <c r="F81" s="148"/>
      <c r="G81" s="44">
        <f t="shared" si="11"/>
        <v>0</v>
      </c>
      <c r="H81" s="9"/>
      <c r="I81" s="162" t="s">
        <v>124</v>
      </c>
      <c r="J81" s="163"/>
      <c r="K81" s="164"/>
      <c r="L81" s="12" t="e">
        <f>G82+#REF!</f>
        <v>#REF!</v>
      </c>
      <c r="M81" s="186">
        <f>O79+O46</f>
        <v>0</v>
      </c>
      <c r="N81" s="163"/>
      <c r="O81" s="164"/>
    </row>
    <row r="82" spans="1:15" ht="29.4" customHeight="1" thickBot="1" x14ac:dyDescent="0.5">
      <c r="A82" s="136"/>
      <c r="B82" s="116"/>
      <c r="C82" s="187" t="s">
        <v>103</v>
      </c>
      <c r="D82" s="188"/>
      <c r="E82" s="188"/>
      <c r="F82" s="189"/>
      <c r="G82" s="53">
        <f>SUM(G57:G81)</f>
        <v>0</v>
      </c>
      <c r="H82" s="9"/>
      <c r="I82" s="162" t="s">
        <v>111</v>
      </c>
      <c r="J82" s="163"/>
      <c r="K82" s="164"/>
      <c r="L82" s="12" t="e">
        <f>(#REF!*0.0975)-H8</f>
        <v>#REF!</v>
      </c>
      <c r="M82" s="167">
        <f>SUM(M81-G10)*0.01</f>
        <v>0</v>
      </c>
      <c r="N82" s="168"/>
      <c r="O82" s="169"/>
    </row>
    <row r="83" spans="1:15" ht="29.4" thickBot="1" x14ac:dyDescent="0.5">
      <c r="A83" s="157"/>
      <c r="B83" s="158"/>
      <c r="C83" s="155"/>
      <c r="D83" s="156"/>
      <c r="E83" s="155"/>
      <c r="F83" s="156"/>
      <c r="G83" s="45"/>
      <c r="H83" s="9"/>
      <c r="I83" s="165" t="s">
        <v>125</v>
      </c>
      <c r="J83" s="155"/>
      <c r="K83" s="166"/>
      <c r="L83" s="167"/>
      <c r="M83" s="168"/>
      <c r="N83" s="168"/>
      <c r="O83" s="169"/>
    </row>
    <row r="84" spans="1:15" ht="29.4" thickBot="1" x14ac:dyDescent="0.3">
      <c r="A84" s="13"/>
      <c r="H84" s="9"/>
      <c r="I84" s="165" t="s">
        <v>126</v>
      </c>
      <c r="J84" s="155"/>
      <c r="K84" s="166"/>
      <c r="L84" s="23"/>
      <c r="M84" s="167">
        <f>M81+M82+L83</f>
        <v>0</v>
      </c>
      <c r="N84" s="168"/>
      <c r="O84" s="169"/>
    </row>
    <row r="85" spans="1:15" ht="28.8" customHeight="1" thickBot="1" x14ac:dyDescent="0.3">
      <c r="A85" s="13"/>
      <c r="H85" s="9"/>
      <c r="I85" s="170" t="s">
        <v>129</v>
      </c>
      <c r="J85" s="171"/>
      <c r="K85" s="172"/>
      <c r="L85" s="29"/>
      <c r="M85" s="176"/>
      <c r="N85" s="176"/>
      <c r="O85" s="177"/>
    </row>
    <row r="86" spans="1:15" ht="28.8" thickBot="1" x14ac:dyDescent="0.5">
      <c r="A86" s="152"/>
      <c r="B86" s="153"/>
      <c r="C86" s="153"/>
      <c r="D86" s="154"/>
      <c r="E86" s="154"/>
      <c r="F86" s="154"/>
      <c r="G86" s="154"/>
      <c r="H86" s="11"/>
      <c r="I86" s="173"/>
      <c r="J86" s="174"/>
      <c r="K86" s="175"/>
      <c r="L86" s="10"/>
      <c r="M86" s="154"/>
      <c r="N86" s="154"/>
      <c r="O86" s="178"/>
    </row>
    <row r="87" spans="1:15" ht="28.2" x14ac:dyDescent="0.25">
      <c r="A87" s="151" t="s">
        <v>127</v>
      </c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</row>
    <row r="96" spans="1:15" ht="21" customHeight="1" x14ac:dyDescent="0.25"/>
    <row r="97" ht="21" customHeight="1" x14ac:dyDescent="0.25"/>
    <row r="98" ht="21" customHeight="1" x14ac:dyDescent="0.25"/>
    <row r="101" ht="21" customHeight="1" x14ac:dyDescent="0.25"/>
    <row r="103" ht="21" customHeight="1" x14ac:dyDescent="0.25"/>
    <row r="104" ht="21" customHeight="1" x14ac:dyDescent="0.25"/>
    <row r="106" ht="21" customHeight="1" x14ac:dyDescent="0.25"/>
    <row r="107" ht="21.6" customHeight="1" x14ac:dyDescent="0.25"/>
    <row r="108" ht="21.6" customHeight="1" x14ac:dyDescent="0.25"/>
    <row r="109" ht="21" customHeight="1" x14ac:dyDescent="0.25"/>
    <row r="111" ht="21" customHeight="1" x14ac:dyDescent="0.25"/>
    <row r="112" ht="21" customHeight="1" x14ac:dyDescent="0.25"/>
    <row r="113" ht="21.6" customHeight="1" x14ac:dyDescent="0.25"/>
    <row r="114" ht="21.6" customHeight="1" x14ac:dyDescent="0.25"/>
    <row r="116" ht="21" customHeight="1" x14ac:dyDescent="0.25"/>
  </sheetData>
  <mergeCells count="431">
    <mergeCell ref="C82:F82"/>
    <mergeCell ref="A74:B74"/>
    <mergeCell ref="C74:D74"/>
    <mergeCell ref="E74:F74"/>
    <mergeCell ref="I74:J74"/>
    <mergeCell ref="K74:L74"/>
    <mergeCell ref="A75:B75"/>
    <mergeCell ref="C75:D75"/>
    <mergeCell ref="E75:F75"/>
    <mergeCell ref="E80:F80"/>
    <mergeCell ref="A81:B81"/>
    <mergeCell ref="C81:D81"/>
    <mergeCell ref="K76:L76"/>
    <mergeCell ref="A77:B77"/>
    <mergeCell ref="C77:D77"/>
    <mergeCell ref="E77:F77"/>
    <mergeCell ref="A73:B73"/>
    <mergeCell ref="C73:D73"/>
    <mergeCell ref="E73:F73"/>
    <mergeCell ref="I73:J73"/>
    <mergeCell ref="K73:L73"/>
    <mergeCell ref="M73:N73"/>
    <mergeCell ref="A78:B78"/>
    <mergeCell ref="C78:D78"/>
    <mergeCell ref="E78:F78"/>
    <mergeCell ref="M74:N74"/>
    <mergeCell ref="M75:N75"/>
    <mergeCell ref="M76:N76"/>
    <mergeCell ref="I77:J77"/>
    <mergeCell ref="K77:N77"/>
    <mergeCell ref="I75:J75"/>
    <mergeCell ref="K75:L75"/>
    <mergeCell ref="A76:B76"/>
    <mergeCell ref="C76:D76"/>
    <mergeCell ref="E76:F76"/>
    <mergeCell ref="I76:J76"/>
    <mergeCell ref="A87:O87"/>
    <mergeCell ref="A86:C86"/>
    <mergeCell ref="D86:G86"/>
    <mergeCell ref="C83:D83"/>
    <mergeCell ref="A83:B83"/>
    <mergeCell ref="A79:B79"/>
    <mergeCell ref="C79:D79"/>
    <mergeCell ref="E79:F79"/>
    <mergeCell ref="K79:N79"/>
    <mergeCell ref="I82:K82"/>
    <mergeCell ref="E83:F83"/>
    <mergeCell ref="I83:K83"/>
    <mergeCell ref="I84:K84"/>
    <mergeCell ref="L83:O83"/>
    <mergeCell ref="M84:O84"/>
    <mergeCell ref="A80:B80"/>
    <mergeCell ref="C80:D80"/>
    <mergeCell ref="E81:F81"/>
    <mergeCell ref="I85:K86"/>
    <mergeCell ref="M85:O86"/>
    <mergeCell ref="A82:B82"/>
    <mergeCell ref="M81:O81"/>
    <mergeCell ref="M82:O82"/>
    <mergeCell ref="I81:K81"/>
    <mergeCell ref="A71:B71"/>
    <mergeCell ref="C71:D71"/>
    <mergeCell ref="E71:F71"/>
    <mergeCell ref="I71:J71"/>
    <mergeCell ref="K71:L71"/>
    <mergeCell ref="M71:N71"/>
    <mergeCell ref="A72:B72"/>
    <mergeCell ref="C72:D72"/>
    <mergeCell ref="E72:F72"/>
    <mergeCell ref="I72:J72"/>
    <mergeCell ref="K72:L72"/>
    <mergeCell ref="M72:N72"/>
    <mergeCell ref="A69:B69"/>
    <mergeCell ref="C69:D69"/>
    <mergeCell ref="E69:F69"/>
    <mergeCell ref="I69:J69"/>
    <mergeCell ref="K69:L69"/>
    <mergeCell ref="M69:N69"/>
    <mergeCell ref="A70:B70"/>
    <mergeCell ref="C70:D70"/>
    <mergeCell ref="E70:F70"/>
    <mergeCell ref="I70:J70"/>
    <mergeCell ref="K70:L70"/>
    <mergeCell ref="M70:N70"/>
    <mergeCell ref="A67:B67"/>
    <mergeCell ref="C67:D67"/>
    <mergeCell ref="E67:F67"/>
    <mergeCell ref="I67:J67"/>
    <mergeCell ref="K67:L67"/>
    <mergeCell ref="M67:N67"/>
    <mergeCell ref="A68:B68"/>
    <mergeCell ref="C68:D68"/>
    <mergeCell ref="E68:F68"/>
    <mergeCell ref="I68:J68"/>
    <mergeCell ref="K68:L68"/>
    <mergeCell ref="M68:N68"/>
    <mergeCell ref="A65:B65"/>
    <mergeCell ref="C65:D65"/>
    <mergeCell ref="E65:F65"/>
    <mergeCell ref="I65:J65"/>
    <mergeCell ref="K65:L65"/>
    <mergeCell ref="M65:N65"/>
    <mergeCell ref="A66:B66"/>
    <mergeCell ref="C66:D66"/>
    <mergeCell ref="E66:F66"/>
    <mergeCell ref="I66:J66"/>
    <mergeCell ref="K66:L66"/>
    <mergeCell ref="M66:N66"/>
    <mergeCell ref="A63:B63"/>
    <mergeCell ref="C63:D63"/>
    <mergeCell ref="E63:F63"/>
    <mergeCell ref="I63:J63"/>
    <mergeCell ref="K63:L63"/>
    <mergeCell ref="M63:N63"/>
    <mergeCell ref="A64:B64"/>
    <mergeCell ref="C64:D64"/>
    <mergeCell ref="E64:F64"/>
    <mergeCell ref="I64:J64"/>
    <mergeCell ref="K64:L64"/>
    <mergeCell ref="M64:N64"/>
    <mergeCell ref="A61:B61"/>
    <mergeCell ref="C61:D61"/>
    <mergeCell ref="E61:F61"/>
    <mergeCell ref="I61:J61"/>
    <mergeCell ref="K61:L61"/>
    <mergeCell ref="M61:N61"/>
    <mergeCell ref="A62:B62"/>
    <mergeCell ref="C62:D62"/>
    <mergeCell ref="E62:F62"/>
    <mergeCell ref="I62:J62"/>
    <mergeCell ref="K62:L62"/>
    <mergeCell ref="M62:N62"/>
    <mergeCell ref="A59:B59"/>
    <mergeCell ref="C59:D59"/>
    <mergeCell ref="E59:F59"/>
    <mergeCell ref="I59:J59"/>
    <mergeCell ref="K59:L59"/>
    <mergeCell ref="M59:N59"/>
    <mergeCell ref="A60:B60"/>
    <mergeCell ref="C60:D60"/>
    <mergeCell ref="E60:F60"/>
    <mergeCell ref="I60:J60"/>
    <mergeCell ref="K60:L60"/>
    <mergeCell ref="M60:N60"/>
    <mergeCell ref="A58:B58"/>
    <mergeCell ref="C58:D58"/>
    <mergeCell ref="E58:F58"/>
    <mergeCell ref="I58:J58"/>
    <mergeCell ref="K58:L58"/>
    <mergeCell ref="M58:N58"/>
    <mergeCell ref="A57:B57"/>
    <mergeCell ref="C57:D57"/>
    <mergeCell ref="E57:F57"/>
    <mergeCell ref="I57:J57"/>
    <mergeCell ref="K57:L57"/>
    <mergeCell ref="M57:N57"/>
    <mergeCell ref="A56:B56"/>
    <mergeCell ref="C56:D56"/>
    <mergeCell ref="E56:F56"/>
    <mergeCell ref="A52:G52"/>
    <mergeCell ref="I52:O52"/>
    <mergeCell ref="A53:G53"/>
    <mergeCell ref="A41:B41"/>
    <mergeCell ref="C41:D41"/>
    <mergeCell ref="E41:F41"/>
    <mergeCell ref="I41:J41"/>
    <mergeCell ref="K41:L41"/>
    <mergeCell ref="M41:N41"/>
    <mergeCell ref="M44:N44"/>
    <mergeCell ref="A46:B46"/>
    <mergeCell ref="C46:D46"/>
    <mergeCell ref="A39:B39"/>
    <mergeCell ref="C39:D39"/>
    <mergeCell ref="E39:F39"/>
    <mergeCell ref="I39:J39"/>
    <mergeCell ref="K39:L39"/>
    <mergeCell ref="M39:N39"/>
    <mergeCell ref="A40:B40"/>
    <mergeCell ref="C40:D40"/>
    <mergeCell ref="E40:F40"/>
    <mergeCell ref="I40:J40"/>
    <mergeCell ref="K40:L40"/>
    <mergeCell ref="M40:N40"/>
    <mergeCell ref="A37:B37"/>
    <mergeCell ref="C37:D37"/>
    <mergeCell ref="E37:F37"/>
    <mergeCell ref="I37:J37"/>
    <mergeCell ref="K37:L37"/>
    <mergeCell ref="M37:N37"/>
    <mergeCell ref="A38:B38"/>
    <mergeCell ref="C38:D38"/>
    <mergeCell ref="E38:F38"/>
    <mergeCell ref="I38:J38"/>
    <mergeCell ref="K38:L38"/>
    <mergeCell ref="M38:N38"/>
    <mergeCell ref="A35:B35"/>
    <mergeCell ref="C35:D35"/>
    <mergeCell ref="E35:F35"/>
    <mergeCell ref="I35:J35"/>
    <mergeCell ref="K35:L35"/>
    <mergeCell ref="M35:N35"/>
    <mergeCell ref="A36:B36"/>
    <mergeCell ref="C36:D36"/>
    <mergeCell ref="E36:F36"/>
    <mergeCell ref="I36:J36"/>
    <mergeCell ref="K36:L36"/>
    <mergeCell ref="M36:N36"/>
    <mergeCell ref="A33:B33"/>
    <mergeCell ref="C33:D33"/>
    <mergeCell ref="E33:F33"/>
    <mergeCell ref="I33:J33"/>
    <mergeCell ref="K33:L33"/>
    <mergeCell ref="M33:N33"/>
    <mergeCell ref="A34:B34"/>
    <mergeCell ref="C34:D34"/>
    <mergeCell ref="E34:F34"/>
    <mergeCell ref="I34:J34"/>
    <mergeCell ref="K34:L34"/>
    <mergeCell ref="M34:N34"/>
    <mergeCell ref="A31:B31"/>
    <mergeCell ref="C31:D31"/>
    <mergeCell ref="E31:F31"/>
    <mergeCell ref="I31:J31"/>
    <mergeCell ref="K31:L31"/>
    <mergeCell ref="M31:N31"/>
    <mergeCell ref="A32:B32"/>
    <mergeCell ref="C32:D32"/>
    <mergeCell ref="E32:F32"/>
    <mergeCell ref="I32:J32"/>
    <mergeCell ref="K32:L32"/>
    <mergeCell ref="M32:N32"/>
    <mergeCell ref="A29:B29"/>
    <mergeCell ref="C29:D29"/>
    <mergeCell ref="E29:F29"/>
    <mergeCell ref="I29:J29"/>
    <mergeCell ref="K29:L29"/>
    <mergeCell ref="M29:N29"/>
    <mergeCell ref="A30:B30"/>
    <mergeCell ref="C30:D30"/>
    <mergeCell ref="E30:F30"/>
    <mergeCell ref="I30:J30"/>
    <mergeCell ref="K30:L30"/>
    <mergeCell ref="M30:N30"/>
    <mergeCell ref="C27:D27"/>
    <mergeCell ref="E27:F27"/>
    <mergeCell ref="I27:J27"/>
    <mergeCell ref="K27:L27"/>
    <mergeCell ref="M27:N27"/>
    <mergeCell ref="C26:D26"/>
    <mergeCell ref="A28:B28"/>
    <mergeCell ref="C28:D28"/>
    <mergeCell ref="E28:F28"/>
    <mergeCell ref="I28:J28"/>
    <mergeCell ref="K28:L28"/>
    <mergeCell ref="M28:N28"/>
    <mergeCell ref="A27:B27"/>
    <mergeCell ref="A25:B25"/>
    <mergeCell ref="E25:F25"/>
    <mergeCell ref="I25:J25"/>
    <mergeCell ref="K25:L25"/>
    <mergeCell ref="M25:N25"/>
    <mergeCell ref="C24:D24"/>
    <mergeCell ref="C25:D25"/>
    <mergeCell ref="A26:B26"/>
    <mergeCell ref="E26:F26"/>
    <mergeCell ref="I26:J26"/>
    <mergeCell ref="K26:L26"/>
    <mergeCell ref="M26:N26"/>
    <mergeCell ref="A23:B23"/>
    <mergeCell ref="C23:D23"/>
    <mergeCell ref="E23:F23"/>
    <mergeCell ref="I23:J23"/>
    <mergeCell ref="K23:L23"/>
    <mergeCell ref="M23:N23"/>
    <mergeCell ref="A24:B24"/>
    <mergeCell ref="E24:F24"/>
    <mergeCell ref="I24:J24"/>
    <mergeCell ref="K24:L24"/>
    <mergeCell ref="M24:N24"/>
    <mergeCell ref="A21:B21"/>
    <mergeCell ref="C21:D21"/>
    <mergeCell ref="E21:F21"/>
    <mergeCell ref="I21:J21"/>
    <mergeCell ref="K21:L21"/>
    <mergeCell ref="M21:N21"/>
    <mergeCell ref="A22:B22"/>
    <mergeCell ref="C22:D22"/>
    <mergeCell ref="E22:F22"/>
    <mergeCell ref="I22:J22"/>
    <mergeCell ref="K22:L22"/>
    <mergeCell ref="M22:N22"/>
    <mergeCell ref="A19:B19"/>
    <mergeCell ref="C19:D19"/>
    <mergeCell ref="E19:F19"/>
    <mergeCell ref="I19:J19"/>
    <mergeCell ref="K19:L19"/>
    <mergeCell ref="M19:N19"/>
    <mergeCell ref="A20:B20"/>
    <mergeCell ref="C20:D20"/>
    <mergeCell ref="E20:F20"/>
    <mergeCell ref="I20:J20"/>
    <mergeCell ref="K20:L20"/>
    <mergeCell ref="M20:N20"/>
    <mergeCell ref="A17:B17"/>
    <mergeCell ref="C17:D17"/>
    <mergeCell ref="E17:F17"/>
    <mergeCell ref="I17:J17"/>
    <mergeCell ref="K17:L17"/>
    <mergeCell ref="M17:N17"/>
    <mergeCell ref="A18:B18"/>
    <mergeCell ref="C18:D18"/>
    <mergeCell ref="E18:F18"/>
    <mergeCell ref="I18:J18"/>
    <mergeCell ref="K18:L18"/>
    <mergeCell ref="M18:N18"/>
    <mergeCell ref="A15:B15"/>
    <mergeCell ref="C15:D15"/>
    <mergeCell ref="E15:F15"/>
    <mergeCell ref="I15:J15"/>
    <mergeCell ref="K15:L15"/>
    <mergeCell ref="M15:N15"/>
    <mergeCell ref="A16:B16"/>
    <mergeCell ref="C16:D16"/>
    <mergeCell ref="E16:F16"/>
    <mergeCell ref="I16:J16"/>
    <mergeCell ref="K16:L16"/>
    <mergeCell ref="M16:N16"/>
    <mergeCell ref="A13:B13"/>
    <mergeCell ref="C13:D13"/>
    <mergeCell ref="E13:F13"/>
    <mergeCell ref="I13:J13"/>
    <mergeCell ref="K13:L13"/>
    <mergeCell ref="M13:N13"/>
    <mergeCell ref="A14:B14"/>
    <mergeCell ref="C14:D14"/>
    <mergeCell ref="E14:F14"/>
    <mergeCell ref="I14:J14"/>
    <mergeCell ref="K14:L14"/>
    <mergeCell ref="M14:N14"/>
    <mergeCell ref="A11:B11"/>
    <mergeCell ref="C11:D11"/>
    <mergeCell ref="E11:F11"/>
    <mergeCell ref="I11:J11"/>
    <mergeCell ref="K11:L11"/>
    <mergeCell ref="M11:N11"/>
    <mergeCell ref="A12:B12"/>
    <mergeCell ref="C12:D12"/>
    <mergeCell ref="E12:F12"/>
    <mergeCell ref="I12:J12"/>
    <mergeCell ref="K12:L12"/>
    <mergeCell ref="M12:N12"/>
    <mergeCell ref="A9:B9"/>
    <mergeCell ref="C9:D9"/>
    <mergeCell ref="E9:F9"/>
    <mergeCell ref="I9:J9"/>
    <mergeCell ref="K9:L9"/>
    <mergeCell ref="M9:N9"/>
    <mergeCell ref="A10:B10"/>
    <mergeCell ref="C10:D10"/>
    <mergeCell ref="E10:F10"/>
    <mergeCell ref="I10:J10"/>
    <mergeCell ref="K10:L10"/>
    <mergeCell ref="M10:N10"/>
    <mergeCell ref="C7:D7"/>
    <mergeCell ref="E7:F7"/>
    <mergeCell ref="I7:J7"/>
    <mergeCell ref="K7:L7"/>
    <mergeCell ref="M7:N7"/>
    <mergeCell ref="A8:B8"/>
    <mergeCell ref="C8:D8"/>
    <mergeCell ref="E8:F8"/>
    <mergeCell ref="I8:J8"/>
    <mergeCell ref="K8:L8"/>
    <mergeCell ref="M8:N8"/>
    <mergeCell ref="A44:B44"/>
    <mergeCell ref="C44:D44"/>
    <mergeCell ref="K44:L44"/>
    <mergeCell ref="E46:F46"/>
    <mergeCell ref="I46:J46"/>
    <mergeCell ref="A1:O1"/>
    <mergeCell ref="A2:O2"/>
    <mergeCell ref="A3:G3"/>
    <mergeCell ref="I3:O3"/>
    <mergeCell ref="A4:G4"/>
    <mergeCell ref="I4:O4"/>
    <mergeCell ref="A5:B5"/>
    <mergeCell ref="C5:D5"/>
    <mergeCell ref="E5:F5"/>
    <mergeCell ref="I5:J5"/>
    <mergeCell ref="K5:L5"/>
    <mergeCell ref="M5:N5"/>
    <mergeCell ref="A6:B6"/>
    <mergeCell ref="C6:D6"/>
    <mergeCell ref="E6:F6"/>
    <mergeCell ref="I6:J6"/>
    <mergeCell ref="K6:L6"/>
    <mergeCell ref="M6:N6"/>
    <mergeCell ref="A7:B7"/>
    <mergeCell ref="K42:L42"/>
    <mergeCell ref="M42:N42"/>
    <mergeCell ref="A43:B43"/>
    <mergeCell ref="C43:D43"/>
    <mergeCell ref="E43:F43"/>
    <mergeCell ref="I43:J43"/>
    <mergeCell ref="K43:L43"/>
    <mergeCell ref="M43:N43"/>
    <mergeCell ref="C42:F42"/>
    <mergeCell ref="Q10:R10"/>
    <mergeCell ref="M53:N53"/>
    <mergeCell ref="E54:F54"/>
    <mergeCell ref="M54:N54"/>
    <mergeCell ref="I56:J56"/>
    <mergeCell ref="K56:L56"/>
    <mergeCell ref="M56:N56"/>
    <mergeCell ref="K45:N45"/>
    <mergeCell ref="E44:F44"/>
    <mergeCell ref="I44:J44"/>
    <mergeCell ref="A47:O47"/>
    <mergeCell ref="A51:O51"/>
    <mergeCell ref="A55:B55"/>
    <mergeCell ref="C55:D55"/>
    <mergeCell ref="E55:F55"/>
    <mergeCell ref="I55:J55"/>
    <mergeCell ref="K55:L55"/>
    <mergeCell ref="M55:N55"/>
    <mergeCell ref="A42:B42"/>
    <mergeCell ref="A50:O50"/>
    <mergeCell ref="K46:N46"/>
    <mergeCell ref="I45:J45"/>
    <mergeCell ref="E45:F45"/>
    <mergeCell ref="I42:J42"/>
  </mergeCells>
  <conditionalFormatting sqref="E10:F22">
    <cfRule type="cellIs" dxfId="20" priority="12" operator="greaterThan">
      <formula>0</formula>
    </cfRule>
  </conditionalFormatting>
  <conditionalFormatting sqref="E11:F14 E9:F9 G8:G9">
    <cfRule type="colorScale" priority="17">
      <colorScale>
        <cfvo type="num" val="0"/>
        <cfvo type="num" val="99999"/>
        <color theme="0"/>
        <color theme="1"/>
      </colorScale>
    </cfRule>
  </conditionalFormatting>
  <conditionalFormatting sqref="E11:F22">
    <cfRule type="expression" dxfId="19" priority="13" stopIfTrue="1">
      <formula>$A$1&lt;0</formula>
    </cfRule>
  </conditionalFormatting>
  <conditionalFormatting sqref="E15:F22">
    <cfRule type="colorScale" priority="14">
      <colorScale>
        <cfvo type="num" val="0"/>
        <cfvo type="num" val="99999"/>
        <color theme="0"/>
        <color theme="1"/>
      </colorScale>
    </cfRule>
  </conditionalFormatting>
  <conditionalFormatting sqref="E24:F31">
    <cfRule type="cellIs" dxfId="18" priority="9" operator="greaterThan">
      <formula>0</formula>
    </cfRule>
    <cfRule type="expression" dxfId="17" priority="10" stopIfTrue="1">
      <formula>$A$1&lt;0</formula>
    </cfRule>
    <cfRule type="colorScale" priority="11">
      <colorScale>
        <cfvo type="num" val="0"/>
        <cfvo type="num" val="99999"/>
        <color theme="0"/>
        <color theme="1"/>
      </colorScale>
    </cfRule>
  </conditionalFormatting>
  <conditionalFormatting sqref="E34:F41">
    <cfRule type="cellIs" dxfId="16" priority="6" operator="greaterThan">
      <formula>0</formula>
    </cfRule>
    <cfRule type="expression" dxfId="15" priority="7" stopIfTrue="1">
      <formula>$A$1&lt;0</formula>
    </cfRule>
    <cfRule type="colorScale" priority="8">
      <colorScale>
        <cfvo type="num" val="0"/>
        <cfvo type="num" val="99999"/>
        <color theme="0"/>
        <color theme="1"/>
      </colorScale>
    </cfRule>
  </conditionalFormatting>
  <conditionalFormatting sqref="E8:G9">
    <cfRule type="cellIs" dxfId="14" priority="18" stopIfTrue="1" operator="greaterThan">
      <formula>0</formula>
    </cfRule>
    <cfRule type="expression" dxfId="13" priority="19">
      <formula>$A$1&lt;0</formula>
    </cfRule>
  </conditionalFormatting>
  <conditionalFormatting sqref="E10:G10">
    <cfRule type="expression" dxfId="12" priority="44">
      <formula>$A$1&lt;0</formula>
    </cfRule>
    <cfRule type="colorScale" priority="45">
      <colorScale>
        <cfvo type="num" val="0"/>
        <cfvo type="num" val="99999"/>
        <color theme="0"/>
        <color theme="1"/>
      </colorScale>
    </cfRule>
  </conditionalFormatting>
  <conditionalFormatting sqref="E13:G13">
    <cfRule type="expression" dxfId="11" priority="20">
      <formula>$A$1&lt;0</formula>
    </cfRule>
    <cfRule type="colorScale" priority="21">
      <colorScale>
        <cfvo type="num" val="0"/>
        <cfvo type="num" val="99999"/>
        <color theme="0"/>
        <color theme="1"/>
      </colorScale>
    </cfRule>
  </conditionalFormatting>
  <conditionalFormatting sqref="G8:G9">
    <cfRule type="colorScale" priority="2">
      <colorScale>
        <cfvo type="num" val="0"/>
        <cfvo type="num" val="99999"/>
        <color theme="0"/>
        <color theme="1"/>
      </colorScale>
    </cfRule>
  </conditionalFormatting>
  <conditionalFormatting sqref="G9">
    <cfRule type="colorScale" priority="1">
      <colorScale>
        <cfvo type="num" val="0"/>
        <cfvo type="num" val="99999"/>
        <color theme="0"/>
        <color theme="1"/>
      </colorScale>
    </cfRule>
  </conditionalFormatting>
  <conditionalFormatting sqref="G10:G41">
    <cfRule type="cellIs" dxfId="10" priority="40" operator="greaterThan">
      <formula>0</formula>
    </cfRule>
  </conditionalFormatting>
  <conditionalFormatting sqref="G11:G41">
    <cfRule type="expression" dxfId="9" priority="41" stopIfTrue="1">
      <formula>$A$1&lt;0</formula>
    </cfRule>
    <cfRule type="colorScale" priority="42">
      <colorScale>
        <cfvo type="num" val="0"/>
        <cfvo type="num" val="99999"/>
        <color theme="0"/>
        <color theme="1"/>
      </colorScale>
    </cfRule>
  </conditionalFormatting>
  <conditionalFormatting sqref="G42">
    <cfRule type="cellIs" dxfId="8" priority="25" operator="equal">
      <formula>0</formula>
    </cfRule>
  </conditionalFormatting>
  <conditionalFormatting sqref="G57:G82">
    <cfRule type="cellIs" dxfId="7" priority="28" stopIfTrue="1" operator="equal">
      <formula>0</formula>
    </cfRule>
  </conditionalFormatting>
  <conditionalFormatting sqref="L81:O84">
    <cfRule type="cellIs" dxfId="6" priority="27" operator="equal">
      <formula>0</formula>
    </cfRule>
  </conditionalFormatting>
  <conditionalFormatting sqref="M8:M44">
    <cfRule type="cellIs" dxfId="5" priority="3" stopIfTrue="1" operator="greaterThan">
      <formula>0</formula>
    </cfRule>
    <cfRule type="expression" dxfId="4" priority="4">
      <formula>$A$1&lt;0</formula>
    </cfRule>
    <cfRule type="colorScale" priority="5">
      <colorScale>
        <cfvo type="num" val="0"/>
        <cfvo type="num" val="99999"/>
        <color theme="0"/>
        <color theme="1"/>
      </colorScale>
    </cfRule>
  </conditionalFormatting>
  <conditionalFormatting sqref="O7:O46 O48:O49">
    <cfRule type="cellIs" dxfId="3" priority="49" stopIfTrue="1" operator="greaterThan">
      <formula>0</formula>
    </cfRule>
    <cfRule type="expression" dxfId="2" priority="50">
      <formula>$A$1&lt;0</formula>
    </cfRule>
  </conditionalFormatting>
  <conditionalFormatting sqref="O48:O49 E8:G8 O7:O46">
    <cfRule type="colorScale" priority="51">
      <colorScale>
        <cfvo type="num" val="0"/>
        <cfvo type="num" val="99999"/>
        <color theme="0"/>
        <color theme="1"/>
      </colorScale>
    </cfRule>
  </conditionalFormatting>
  <conditionalFormatting sqref="O57:O77">
    <cfRule type="cellIs" dxfId="1" priority="29" operator="equal">
      <formula>0</formula>
    </cfRule>
  </conditionalFormatting>
  <conditionalFormatting sqref="O79">
    <cfRule type="cellIs" dxfId="0" priority="26" operator="equal">
      <formula>0</formula>
    </cfRule>
  </conditionalFormatting>
  <dataValidations count="1">
    <dataValidation type="whole" operator="lessThan" allowBlank="1" showInputMessage="1" showErrorMessage="1" sqref="A10:B10" xr:uid="{A8C17E49-A327-4CC1-9401-0D5423C3A8EC}">
      <formula1>11</formula1>
    </dataValidation>
  </dataValidations>
  <pageMargins left="0.4" right="0.25" top="0.4" bottom="0.5" header="0.3" footer="0.3"/>
  <pageSetup scale="47" fitToHeight="0" orientation="portrait" r:id="rId1"/>
  <rowBreaks count="1" manualBreakCount="1">
    <brk id="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Owens</dc:creator>
  <cp:lastModifiedBy>Glen Harmon</cp:lastModifiedBy>
  <cp:lastPrinted>2025-12-14T17:55:24Z</cp:lastPrinted>
  <dcterms:created xsi:type="dcterms:W3CDTF">2025-01-23T14:47:38Z</dcterms:created>
  <dcterms:modified xsi:type="dcterms:W3CDTF">2026-01-01T23:47:33Z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2025-01-22T00:00:00Z</vt:filetime>
  </property>
  <property fmtid="{D5CDD505-2E9C-101B-9397-08002B2CF9AE}" pid="3" name="Creator">
    <vt:lpwstr>Acrobat PDFMaker 24 for Excel</vt:lpwstr>
  </property>
  <property fmtid="{D5CDD505-2E9C-101B-9397-08002B2CF9AE}" pid="4" name="LastSaved">
    <vt:filetime>2025-01-23T00:00:00Z</vt:filetime>
  </property>
  <property fmtid="{D5CDD505-2E9C-101B-9397-08002B2CF9AE}" pid="5" name="Producer">
    <vt:lpwstr>Adobe PDF Library 24.5.96</vt:lpwstr>
  </property>
</Properties>
</file>